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zuleta\Downloads\"/>
    </mc:Choice>
  </mc:AlternateContent>
  <bookViews>
    <workbookView xWindow="0" yWindow="0" windowWidth="28800" windowHeight="12180"/>
  </bookViews>
  <sheets>
    <sheet name="Ejecución Contratos JUNIO" sheetId="1" r:id="rId1"/>
    <sheet name="Ejecución Otrosíes y Adic " sheetId="2" r:id="rId2"/>
  </sheets>
  <externalReferences>
    <externalReference r:id="rId3"/>
  </externalReferences>
  <definedNames>
    <definedName name="_xlnm._FilterDatabase" localSheetId="0" hidden="1">'Ejecución Contratos JUNIO'!$A$1:$T$261</definedName>
    <definedName name="_xlnm._FilterDatabase" localSheetId="1" hidden="1">'Ejecución Otrosíes y Adic '!$A$1:$L$30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1" i="1" l="1"/>
  <c r="P250" i="1"/>
  <c r="N247"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 i="1"/>
  <c r="M238" i="1"/>
  <c r="O238" i="1" s="1"/>
  <c r="I191" i="1"/>
  <c r="M3" i="1"/>
  <c r="N3" i="1"/>
  <c r="H3" i="1" s="1"/>
  <c r="M4" i="1"/>
  <c r="N4" i="1"/>
  <c r="H4" i="1" s="1"/>
  <c r="M5" i="1"/>
  <c r="N5" i="1"/>
  <c r="M6" i="1"/>
  <c r="N6" i="1"/>
  <c r="H6" i="1" s="1"/>
  <c r="M7" i="1"/>
  <c r="N7" i="1"/>
  <c r="M8" i="1"/>
  <c r="O8" i="1" s="1"/>
  <c r="N8" i="1"/>
  <c r="M9" i="1"/>
  <c r="O9" i="1" s="1"/>
  <c r="N9" i="1"/>
  <c r="H9" i="1" s="1"/>
  <c r="M10" i="1"/>
  <c r="N10" i="1"/>
  <c r="H10" i="1" s="1"/>
  <c r="M11" i="1"/>
  <c r="N11" i="1"/>
  <c r="M12" i="1"/>
  <c r="O12" i="1" s="1"/>
  <c r="N12" i="1"/>
  <c r="I12" i="1" s="1"/>
  <c r="M13" i="1"/>
  <c r="N13" i="1"/>
  <c r="M14" i="1"/>
  <c r="O14" i="1" s="1"/>
  <c r="N14" i="1"/>
  <c r="M15" i="1"/>
  <c r="O15" i="1" s="1"/>
  <c r="N15" i="1"/>
  <c r="I15" i="1" s="1"/>
  <c r="M16" i="1"/>
  <c r="N16" i="1"/>
  <c r="M17" i="1"/>
  <c r="N17" i="1"/>
  <c r="I17" i="1" s="1"/>
  <c r="M18" i="1"/>
  <c r="N18" i="1"/>
  <c r="M19" i="1"/>
  <c r="N19" i="1"/>
  <c r="I19" i="1" s="1"/>
  <c r="M20" i="1"/>
  <c r="O20" i="1" s="1"/>
  <c r="N20" i="1"/>
  <c r="M21" i="1"/>
  <c r="O21" i="1" s="1"/>
  <c r="N21" i="1"/>
  <c r="I21" i="1" s="1"/>
  <c r="M22" i="1"/>
  <c r="N22" i="1"/>
  <c r="M23" i="1"/>
  <c r="N23" i="1"/>
  <c r="M24" i="1"/>
  <c r="O24" i="1" s="1"/>
  <c r="N24" i="1"/>
  <c r="I24" i="1" s="1"/>
  <c r="M25" i="1"/>
  <c r="N25" i="1"/>
  <c r="I25" i="1" s="1"/>
  <c r="M26" i="1"/>
  <c r="O26" i="1" s="1"/>
  <c r="N26" i="1"/>
  <c r="M27" i="1"/>
  <c r="N27" i="1"/>
  <c r="H27" i="1" s="1"/>
  <c r="M28" i="1"/>
  <c r="O28" i="1" s="1"/>
  <c r="N28" i="1"/>
  <c r="M29" i="1"/>
  <c r="N29" i="1"/>
  <c r="M30" i="1"/>
  <c r="N30" i="1"/>
  <c r="H30" i="1" s="1"/>
  <c r="M31" i="1"/>
  <c r="N31" i="1"/>
  <c r="H31" i="1" s="1"/>
  <c r="M32" i="1"/>
  <c r="O32" i="1" s="1"/>
  <c r="N32" i="1"/>
  <c r="M33" i="1"/>
  <c r="O33" i="1" s="1"/>
  <c r="N33" i="1"/>
  <c r="H33" i="1" s="1"/>
  <c r="M34" i="1"/>
  <c r="O34" i="1" s="1"/>
  <c r="N34" i="1"/>
  <c r="M35" i="1"/>
  <c r="N35" i="1"/>
  <c r="M36" i="1"/>
  <c r="O36" i="1" s="1"/>
  <c r="N36" i="1"/>
  <c r="H36" i="1" s="1"/>
  <c r="M37" i="1"/>
  <c r="N37" i="1"/>
  <c r="M38" i="1"/>
  <c r="O38" i="1" s="1"/>
  <c r="N38" i="1"/>
  <c r="I38" i="1" s="1"/>
  <c r="M39" i="1"/>
  <c r="O39" i="1" s="1"/>
  <c r="N39" i="1"/>
  <c r="I39" i="1" s="1"/>
  <c r="M40" i="1"/>
  <c r="O40" i="1" s="1"/>
  <c r="N40" i="1"/>
  <c r="I40" i="1" s="1"/>
  <c r="M41" i="1"/>
  <c r="N41" i="1"/>
  <c r="M42" i="1"/>
  <c r="N42" i="1"/>
  <c r="I42" i="1" s="1"/>
  <c r="M43" i="1"/>
  <c r="N43" i="1"/>
  <c r="M44" i="1"/>
  <c r="O44" i="1" s="1"/>
  <c r="N44" i="1"/>
  <c r="I44" i="1" s="1"/>
  <c r="M45" i="1"/>
  <c r="N45" i="1"/>
  <c r="H45" i="1" s="1"/>
  <c r="M46" i="1"/>
  <c r="N46" i="1"/>
  <c r="I46" i="1" s="1"/>
  <c r="M47" i="1"/>
  <c r="N47" i="1"/>
  <c r="M48" i="1"/>
  <c r="O48" i="1" s="1"/>
  <c r="N48" i="1"/>
  <c r="H48" i="1" s="1"/>
  <c r="M49" i="1"/>
  <c r="N49" i="1"/>
  <c r="I49" i="1" s="1"/>
  <c r="M50" i="1"/>
  <c r="O50" i="1" s="1"/>
  <c r="N50" i="1"/>
  <c r="M51" i="1"/>
  <c r="O51" i="1" s="1"/>
  <c r="N51" i="1"/>
  <c r="H51" i="1" s="1"/>
  <c r="M52" i="1"/>
  <c r="O52" i="1" s="1"/>
  <c r="N52" i="1"/>
  <c r="H52" i="1" s="1"/>
  <c r="M53" i="1"/>
  <c r="N53" i="1"/>
  <c r="M54" i="1"/>
  <c r="N54" i="1"/>
  <c r="H54" i="1" s="1"/>
  <c r="M55" i="1"/>
  <c r="N55" i="1"/>
  <c r="M56" i="1"/>
  <c r="O56" i="1" s="1"/>
  <c r="N56" i="1"/>
  <c r="M57" i="1"/>
  <c r="N57" i="1"/>
  <c r="H57" i="1" s="1"/>
  <c r="M58" i="1"/>
  <c r="O58" i="1" s="1"/>
  <c r="N58" i="1"/>
  <c r="H58" i="1" s="1"/>
  <c r="M59" i="1"/>
  <c r="N59" i="1"/>
  <c r="M60" i="1"/>
  <c r="O60" i="1" s="1"/>
  <c r="N60" i="1"/>
  <c r="I60" i="1" s="1"/>
  <c r="M61" i="1"/>
  <c r="N61" i="1"/>
  <c r="M62" i="1"/>
  <c r="O62" i="1" s="1"/>
  <c r="N62" i="1"/>
  <c r="M63" i="1"/>
  <c r="O63" i="1" s="1"/>
  <c r="N63" i="1"/>
  <c r="I63" i="1" s="1"/>
  <c r="M64" i="1"/>
  <c r="N64" i="1"/>
  <c r="M65" i="1"/>
  <c r="N65" i="1"/>
  <c r="I65" i="1" s="1"/>
  <c r="M66" i="1"/>
  <c r="N66" i="1"/>
  <c r="M67" i="1"/>
  <c r="N67" i="1"/>
  <c r="I67" i="1" s="1"/>
  <c r="M68" i="1"/>
  <c r="O68" i="1" s="1"/>
  <c r="N68" i="1"/>
  <c r="M69" i="1"/>
  <c r="O69" i="1" s="1"/>
  <c r="N69" i="1"/>
  <c r="I69" i="1" s="1"/>
  <c r="M70" i="1"/>
  <c r="O70" i="1" s="1"/>
  <c r="N70" i="1"/>
  <c r="M71" i="1"/>
  <c r="N71" i="1"/>
  <c r="M72" i="1"/>
  <c r="O72" i="1" s="1"/>
  <c r="N72" i="1"/>
  <c r="I72" i="1" s="1"/>
  <c r="M73" i="1"/>
  <c r="N73" i="1"/>
  <c r="I73" i="1" s="1"/>
  <c r="M74" i="1"/>
  <c r="O74" i="1" s="1"/>
  <c r="N74" i="1"/>
  <c r="M75" i="1"/>
  <c r="N75" i="1"/>
  <c r="H75" i="1" s="1"/>
  <c r="M76" i="1"/>
  <c r="O76" i="1" s="1"/>
  <c r="N76" i="1"/>
  <c r="M77" i="1"/>
  <c r="N77" i="1"/>
  <c r="M78" i="1"/>
  <c r="N78" i="1"/>
  <c r="H78" i="1" s="1"/>
  <c r="M79" i="1"/>
  <c r="N79" i="1"/>
  <c r="H79" i="1" s="1"/>
  <c r="M80" i="1"/>
  <c r="N80" i="1"/>
  <c r="M81" i="1"/>
  <c r="O81" i="1" s="1"/>
  <c r="N81" i="1"/>
  <c r="H81" i="1" s="1"/>
  <c r="M82" i="1"/>
  <c r="N82" i="1"/>
  <c r="M83" i="1"/>
  <c r="N83" i="1"/>
  <c r="M84" i="1"/>
  <c r="O84" i="1" s="1"/>
  <c r="N84" i="1"/>
  <c r="I84" i="1" s="1"/>
  <c r="M85" i="1"/>
  <c r="N85" i="1"/>
  <c r="M86" i="1"/>
  <c r="O86" i="1" s="1"/>
  <c r="N86" i="1"/>
  <c r="I86" i="1" s="1"/>
  <c r="M87" i="1"/>
  <c r="N87" i="1"/>
  <c r="M88" i="1"/>
  <c r="N88" i="1"/>
  <c r="I88" i="1" s="1"/>
  <c r="M89" i="1"/>
  <c r="N89" i="1"/>
  <c r="M90" i="1"/>
  <c r="N90" i="1"/>
  <c r="I90" i="1" s="1"/>
  <c r="M91" i="1"/>
  <c r="N91" i="1"/>
  <c r="M92" i="1"/>
  <c r="O92" i="1" s="1"/>
  <c r="N92" i="1"/>
  <c r="I92" i="1" s="1"/>
  <c r="M93" i="1"/>
  <c r="O93" i="1" s="1"/>
  <c r="N93" i="1"/>
  <c r="M94" i="1"/>
  <c r="N94" i="1"/>
  <c r="I94" i="1" s="1"/>
  <c r="M95" i="1"/>
  <c r="N95" i="1"/>
  <c r="M96" i="1"/>
  <c r="O96" i="1" s="1"/>
  <c r="N96" i="1"/>
  <c r="I96" i="1" s="1"/>
  <c r="M97" i="1"/>
  <c r="N97" i="1"/>
  <c r="I97" i="1" s="1"/>
  <c r="M98" i="1"/>
  <c r="O98" i="1" s="1"/>
  <c r="N98" i="1"/>
  <c r="M99" i="1"/>
  <c r="O99" i="1" s="1"/>
  <c r="N99" i="1"/>
  <c r="H99" i="1" s="1"/>
  <c r="M100" i="1"/>
  <c r="O100" i="1" s="1"/>
  <c r="N100" i="1"/>
  <c r="H100" i="1" s="1"/>
  <c r="M101" i="1"/>
  <c r="N101" i="1"/>
  <c r="M102" i="1"/>
  <c r="N102" i="1"/>
  <c r="H102" i="1" s="1"/>
  <c r="M103" i="1"/>
  <c r="N103" i="1"/>
  <c r="M104" i="1"/>
  <c r="O104" i="1" s="1"/>
  <c r="N104" i="1"/>
  <c r="M105" i="1"/>
  <c r="N105" i="1"/>
  <c r="H105" i="1" s="1"/>
  <c r="M106" i="1"/>
  <c r="O106" i="1" s="1"/>
  <c r="N106" i="1"/>
  <c r="H106" i="1" s="1"/>
  <c r="M107" i="1"/>
  <c r="N107" i="1"/>
  <c r="M108" i="1"/>
  <c r="O108" i="1" s="1"/>
  <c r="N108" i="1"/>
  <c r="H108" i="1" s="1"/>
  <c r="M109" i="1"/>
  <c r="N109" i="1"/>
  <c r="M110" i="1"/>
  <c r="O110" i="1" s="1"/>
  <c r="N110" i="1"/>
  <c r="M111" i="1"/>
  <c r="O111" i="1" s="1"/>
  <c r="N111" i="1"/>
  <c r="I111" i="1" s="1"/>
  <c r="M112" i="1"/>
  <c r="N112" i="1"/>
  <c r="M113" i="1"/>
  <c r="N113" i="1"/>
  <c r="I113" i="1" s="1"/>
  <c r="M114" i="1"/>
  <c r="N114" i="1"/>
  <c r="M115" i="1"/>
  <c r="N115" i="1"/>
  <c r="I115" i="1" s="1"/>
  <c r="M116" i="1"/>
  <c r="O116" i="1" s="1"/>
  <c r="N116" i="1"/>
  <c r="M117" i="1"/>
  <c r="O117" i="1" s="1"/>
  <c r="N117" i="1"/>
  <c r="I117" i="1" s="1"/>
  <c r="M118" i="1"/>
  <c r="O118" i="1" s="1"/>
  <c r="N118" i="1"/>
  <c r="M119" i="1"/>
  <c r="N119" i="1"/>
  <c r="I119" i="1" s="1"/>
  <c r="M120" i="1"/>
  <c r="O120" i="1" s="1"/>
  <c r="N120" i="1"/>
  <c r="M121" i="1"/>
  <c r="N121" i="1"/>
  <c r="I121" i="1" s="1"/>
  <c r="M122" i="1"/>
  <c r="O122" i="1" s="1"/>
  <c r="N122" i="1"/>
  <c r="H122" i="1" s="1"/>
  <c r="M123" i="1"/>
  <c r="O123" i="1" s="1"/>
  <c r="N123" i="1"/>
  <c r="H123" i="1" s="1"/>
  <c r="M124" i="1"/>
  <c r="O124" i="1" s="1"/>
  <c r="N124" i="1"/>
  <c r="M125" i="1"/>
  <c r="N125" i="1"/>
  <c r="M126" i="1"/>
  <c r="N126" i="1"/>
  <c r="H126" i="1" s="1"/>
  <c r="M127" i="1"/>
  <c r="N127" i="1"/>
  <c r="H127" i="1" s="1"/>
  <c r="M128" i="1"/>
  <c r="O128" i="1" s="1"/>
  <c r="N128" i="1"/>
  <c r="M129" i="1"/>
  <c r="O129" i="1" s="1"/>
  <c r="N129" i="1"/>
  <c r="H129" i="1" s="1"/>
  <c r="M130" i="1"/>
  <c r="O130" i="1" s="1"/>
  <c r="N130" i="1"/>
  <c r="M131" i="1"/>
  <c r="N131" i="1"/>
  <c r="M132" i="1"/>
  <c r="O132" i="1" s="1"/>
  <c r="N132" i="1"/>
  <c r="M133" i="1"/>
  <c r="N133" i="1"/>
  <c r="M134" i="1"/>
  <c r="O134" i="1" s="1"/>
  <c r="N134" i="1"/>
  <c r="H134" i="1" s="1"/>
  <c r="M135" i="1"/>
  <c r="O135" i="1" s="1"/>
  <c r="N135" i="1"/>
  <c r="I135" i="1" s="1"/>
  <c r="M136" i="1"/>
  <c r="O136" i="1" s="1"/>
  <c r="N136" i="1"/>
  <c r="M137" i="1"/>
  <c r="N137" i="1"/>
  <c r="M138" i="1"/>
  <c r="N138" i="1"/>
  <c r="I138" i="1" s="1"/>
  <c r="M139" i="1"/>
  <c r="N139" i="1"/>
  <c r="M140" i="1"/>
  <c r="O140" i="1" s="1"/>
  <c r="N140" i="1"/>
  <c r="I140" i="1" s="1"/>
  <c r="M141" i="1"/>
  <c r="O141" i="1" s="1"/>
  <c r="N141" i="1"/>
  <c r="H141" i="1" s="1"/>
  <c r="M142" i="1"/>
  <c r="O142" i="1" s="1"/>
  <c r="N142" i="1"/>
  <c r="I142" i="1" s="1"/>
  <c r="M143" i="1"/>
  <c r="N143" i="1"/>
  <c r="M144" i="1"/>
  <c r="O144" i="1" s="1"/>
  <c r="N144" i="1"/>
  <c r="I144" i="1" s="1"/>
  <c r="M145" i="1"/>
  <c r="N145" i="1"/>
  <c r="M146" i="1"/>
  <c r="O146" i="1" s="1"/>
  <c r="N146" i="1"/>
  <c r="H146" i="1" s="1"/>
  <c r="M147" i="1"/>
  <c r="O147" i="1" s="1"/>
  <c r="N147" i="1"/>
  <c r="M148" i="1"/>
  <c r="O148" i="1" s="1"/>
  <c r="N148" i="1"/>
  <c r="H148" i="1" s="1"/>
  <c r="M149" i="1"/>
  <c r="N149" i="1"/>
  <c r="M150" i="1"/>
  <c r="N150" i="1"/>
  <c r="I150" i="1" s="1"/>
  <c r="M151" i="1"/>
  <c r="N151" i="1"/>
  <c r="M152" i="1"/>
  <c r="N152" i="1"/>
  <c r="I152" i="1" s="1"/>
  <c r="M153" i="1"/>
  <c r="O153" i="1" s="1"/>
  <c r="N153" i="1"/>
  <c r="M154" i="1"/>
  <c r="O154" i="1" s="1"/>
  <c r="N154" i="1"/>
  <c r="I154" i="1" s="1"/>
  <c r="M155" i="1"/>
  <c r="N155" i="1"/>
  <c r="M156" i="1"/>
  <c r="J156" i="1" s="1"/>
  <c r="N156" i="1"/>
  <c r="M157" i="1"/>
  <c r="N157" i="1"/>
  <c r="M158" i="1"/>
  <c r="O158" i="1" s="1"/>
  <c r="N158" i="1"/>
  <c r="M159" i="1"/>
  <c r="O159" i="1" s="1"/>
  <c r="N159" i="1"/>
  <c r="M160" i="1"/>
  <c r="O160" i="1" s="1"/>
  <c r="N160" i="1"/>
  <c r="M161" i="1"/>
  <c r="N161" i="1"/>
  <c r="H161" i="1" s="1"/>
  <c r="M162" i="1"/>
  <c r="N162" i="1"/>
  <c r="H162" i="1" s="1"/>
  <c r="M163" i="1"/>
  <c r="N163" i="1"/>
  <c r="M164" i="1"/>
  <c r="O164" i="1" s="1"/>
  <c r="N164" i="1"/>
  <c r="H164" i="1" s="1"/>
  <c r="M165" i="1"/>
  <c r="O165" i="1" s="1"/>
  <c r="N165" i="1"/>
  <c r="H165" i="1" s="1"/>
  <c r="M166" i="1"/>
  <c r="O166" i="1" s="1"/>
  <c r="N166" i="1"/>
  <c r="M167" i="1"/>
  <c r="N167" i="1"/>
  <c r="H167" i="1" s="1"/>
  <c r="M168" i="1"/>
  <c r="O168" i="1" s="1"/>
  <c r="N168" i="1"/>
  <c r="H168" i="1" s="1"/>
  <c r="M169" i="1"/>
  <c r="N169" i="1"/>
  <c r="M170" i="1"/>
  <c r="O170" i="1" s="1"/>
  <c r="N170" i="1"/>
  <c r="H170" i="1" s="1"/>
  <c r="M171" i="1"/>
  <c r="O171" i="1" s="1"/>
  <c r="N171" i="1"/>
  <c r="M172" i="1"/>
  <c r="O172" i="1" s="1"/>
  <c r="N172" i="1"/>
  <c r="M173" i="1"/>
  <c r="N173" i="1"/>
  <c r="M174" i="1"/>
  <c r="N174" i="1"/>
  <c r="H174" i="1" s="1"/>
  <c r="M175" i="1"/>
  <c r="N175" i="1"/>
  <c r="M176" i="1"/>
  <c r="O176" i="1" s="1"/>
  <c r="N176" i="1"/>
  <c r="M177" i="1"/>
  <c r="O177" i="1" s="1"/>
  <c r="N177" i="1"/>
  <c r="M178" i="1"/>
  <c r="O178" i="1" s="1"/>
  <c r="N178" i="1"/>
  <c r="M179" i="1"/>
  <c r="N179" i="1"/>
  <c r="I179" i="1" s="1"/>
  <c r="M180" i="1"/>
  <c r="O180" i="1" s="1"/>
  <c r="N180" i="1"/>
  <c r="M181" i="1"/>
  <c r="N181" i="1"/>
  <c r="I181" i="1" s="1"/>
  <c r="M182" i="1"/>
  <c r="O182" i="1" s="1"/>
  <c r="N182" i="1"/>
  <c r="M183" i="1"/>
  <c r="O183" i="1" s="1"/>
  <c r="N183" i="1"/>
  <c r="I183" i="1" s="1"/>
  <c r="M184" i="1"/>
  <c r="O184" i="1" s="1"/>
  <c r="N184" i="1"/>
  <c r="M185" i="1"/>
  <c r="N185" i="1"/>
  <c r="I185" i="1" s="1"/>
  <c r="M186" i="1"/>
  <c r="O186" i="1" s="1"/>
  <c r="N186" i="1"/>
  <c r="M187" i="1"/>
  <c r="N187" i="1"/>
  <c r="M188" i="1"/>
  <c r="O188" i="1" s="1"/>
  <c r="N188" i="1"/>
  <c r="H188" i="1" s="1"/>
  <c r="M189" i="1"/>
  <c r="O189" i="1" s="1"/>
  <c r="N189" i="1"/>
  <c r="H189" i="1" s="1"/>
  <c r="M190" i="1"/>
  <c r="N190" i="1"/>
  <c r="M191" i="1"/>
  <c r="N191" i="1"/>
  <c r="M192" i="1"/>
  <c r="O192" i="1" s="1"/>
  <c r="N192" i="1"/>
  <c r="H192" i="1" s="1"/>
  <c r="M193" i="1"/>
  <c r="N193" i="1"/>
  <c r="M194" i="1"/>
  <c r="O194" i="1" s="1"/>
  <c r="N194" i="1"/>
  <c r="M195" i="1"/>
  <c r="O195" i="1" s="1"/>
  <c r="N195" i="1"/>
  <c r="H195" i="1" s="1"/>
  <c r="M196" i="1"/>
  <c r="O196" i="1" s="1"/>
  <c r="N196" i="1"/>
  <c r="H196" i="1" s="1"/>
  <c r="M197" i="1"/>
  <c r="N197" i="1"/>
  <c r="M198" i="1"/>
  <c r="O198" i="1" s="1"/>
  <c r="N198" i="1"/>
  <c r="H198" i="1" s="1"/>
  <c r="M199" i="1"/>
  <c r="N199" i="1"/>
  <c r="M200" i="1"/>
  <c r="O200" i="1" s="1"/>
  <c r="N200" i="1"/>
  <c r="M201" i="1"/>
  <c r="O201" i="1" s="1"/>
  <c r="N201" i="1"/>
  <c r="H201" i="1" s="1"/>
  <c r="M202" i="1"/>
  <c r="O202" i="1" s="1"/>
  <c r="N202" i="1"/>
  <c r="H202" i="1" s="1"/>
  <c r="M203" i="1"/>
  <c r="N203" i="1"/>
  <c r="H203" i="1" s="1"/>
  <c r="M204" i="1"/>
  <c r="N204" i="1"/>
  <c r="H204" i="1" s="1"/>
  <c r="M205" i="1"/>
  <c r="N205" i="1"/>
  <c r="M206" i="1"/>
  <c r="O206" i="1" s="1"/>
  <c r="N206" i="1"/>
  <c r="H206" i="1" s="1"/>
  <c r="M207" i="1"/>
  <c r="O207" i="1" s="1"/>
  <c r="N207" i="1"/>
  <c r="M208" i="1"/>
  <c r="O208" i="1" s="1"/>
  <c r="N208" i="1"/>
  <c r="M209" i="1"/>
  <c r="N209" i="1"/>
  <c r="H209" i="1" s="1"/>
  <c r="M210" i="1"/>
  <c r="O210" i="1" s="1"/>
  <c r="N210" i="1"/>
  <c r="H210" i="1" s="1"/>
  <c r="M211" i="1"/>
  <c r="N211" i="1"/>
  <c r="M212" i="1"/>
  <c r="O212" i="1" s="1"/>
  <c r="N212" i="1"/>
  <c r="M213" i="1"/>
  <c r="O213" i="1" s="1"/>
  <c r="N213" i="1"/>
  <c r="H213" i="1" s="1"/>
  <c r="M214" i="1"/>
  <c r="O214" i="1" s="1"/>
  <c r="N214" i="1"/>
  <c r="H214" i="1" s="1"/>
  <c r="M215" i="1"/>
  <c r="N215" i="1"/>
  <c r="M216" i="1"/>
  <c r="O216" i="1" s="1"/>
  <c r="N216" i="1"/>
  <c r="M217" i="1"/>
  <c r="N217" i="1"/>
  <c r="H217" i="1" s="1"/>
  <c r="M218" i="1"/>
  <c r="O218" i="1" s="1"/>
  <c r="N218" i="1"/>
  <c r="H218" i="1" s="1"/>
  <c r="M219" i="1"/>
  <c r="O219" i="1" s="1"/>
  <c r="N219" i="1"/>
  <c r="M220" i="1"/>
  <c r="O220" i="1" s="1"/>
  <c r="N220" i="1"/>
  <c r="H220" i="1" s="1"/>
  <c r="M221" i="1"/>
  <c r="O221" i="1" s="1"/>
  <c r="N221" i="1"/>
  <c r="M222" i="1"/>
  <c r="O222" i="1" s="1"/>
  <c r="N222" i="1"/>
  <c r="M223" i="1"/>
  <c r="N223" i="1"/>
  <c r="H223" i="1" s="1"/>
  <c r="M224" i="1"/>
  <c r="O224" i="1" s="1"/>
  <c r="N224" i="1"/>
  <c r="H224" i="1" s="1"/>
  <c r="M225" i="1"/>
  <c r="O225" i="1" s="1"/>
  <c r="N225" i="1"/>
  <c r="M226" i="1"/>
  <c r="O226" i="1" s="1"/>
  <c r="N226" i="1"/>
  <c r="H226" i="1" s="1"/>
  <c r="M227" i="1"/>
  <c r="O227" i="1" s="1"/>
  <c r="N227" i="1"/>
  <c r="H227" i="1" s="1"/>
  <c r="M228" i="1"/>
  <c r="O228" i="1" s="1"/>
  <c r="N228" i="1"/>
  <c r="H228" i="1" s="1"/>
  <c r="M229" i="1"/>
  <c r="N229" i="1"/>
  <c r="M230" i="1"/>
  <c r="O230" i="1" s="1"/>
  <c r="N230" i="1"/>
  <c r="H230" i="1" s="1"/>
  <c r="M231" i="1"/>
  <c r="O231" i="1" s="1"/>
  <c r="N231" i="1"/>
  <c r="H231" i="1" s="1"/>
  <c r="M232" i="1"/>
  <c r="O232" i="1" s="1"/>
  <c r="N232" i="1"/>
  <c r="H232" i="1" s="1"/>
  <c r="M233" i="1"/>
  <c r="O233" i="1" s="1"/>
  <c r="N233" i="1"/>
  <c r="M234" i="1"/>
  <c r="O234" i="1" s="1"/>
  <c r="N234" i="1"/>
  <c r="H234" i="1" s="1"/>
  <c r="M235" i="1"/>
  <c r="O235" i="1" s="1"/>
  <c r="N235" i="1"/>
  <c r="M236" i="1"/>
  <c r="O236" i="1" s="1"/>
  <c r="N236" i="1"/>
  <c r="H236" i="1" s="1"/>
  <c r="M237" i="1"/>
  <c r="O237" i="1" s="1"/>
  <c r="N237" i="1"/>
  <c r="H237" i="1" s="1"/>
  <c r="N238" i="1"/>
  <c r="M239" i="1"/>
  <c r="O239" i="1" s="1"/>
  <c r="N239" i="1"/>
  <c r="H239" i="1" s="1"/>
  <c r="M240" i="1"/>
  <c r="O240" i="1" s="1"/>
  <c r="N240" i="1"/>
  <c r="H240" i="1" s="1"/>
  <c r="M241" i="1"/>
  <c r="O241" i="1" s="1"/>
  <c r="N241" i="1"/>
  <c r="M242" i="1"/>
  <c r="O242" i="1" s="1"/>
  <c r="N242" i="1"/>
  <c r="H242" i="1" s="1"/>
  <c r="M243" i="1"/>
  <c r="O243" i="1" s="1"/>
  <c r="N243" i="1"/>
  <c r="H243" i="1" s="1"/>
  <c r="M244" i="1"/>
  <c r="O244" i="1" s="1"/>
  <c r="N244" i="1"/>
  <c r="H244" i="1" s="1"/>
  <c r="M245" i="1"/>
  <c r="O245" i="1" s="1"/>
  <c r="N245" i="1"/>
  <c r="H245" i="1" s="1"/>
  <c r="M246" i="1"/>
  <c r="O246" i="1" s="1"/>
  <c r="N246" i="1"/>
  <c r="H246" i="1" s="1"/>
  <c r="M247" i="1"/>
  <c r="O247" i="1" s="1"/>
  <c r="M248" i="1"/>
  <c r="O248" i="1" s="1"/>
  <c r="N248" i="1"/>
  <c r="H248" i="1" s="1"/>
  <c r="M249" i="1"/>
  <c r="O249" i="1" s="1"/>
  <c r="N249" i="1"/>
  <c r="H249" i="1" s="1"/>
  <c r="M250" i="1"/>
  <c r="O250" i="1" s="1"/>
  <c r="N250" i="1"/>
  <c r="H250" i="1" s="1"/>
  <c r="M251" i="1"/>
  <c r="O251" i="1" s="1"/>
  <c r="N251" i="1"/>
  <c r="H251" i="1" s="1"/>
  <c r="M252" i="1"/>
  <c r="O252" i="1" s="1"/>
  <c r="N252" i="1"/>
  <c r="H252" i="1" s="1"/>
  <c r="M253" i="1"/>
  <c r="O253" i="1" s="1"/>
  <c r="N253" i="1"/>
  <c r="H253" i="1" s="1"/>
  <c r="M254" i="1"/>
  <c r="O254" i="1" s="1"/>
  <c r="N254" i="1"/>
  <c r="H254" i="1" s="1"/>
  <c r="M255" i="1"/>
  <c r="O255" i="1" s="1"/>
  <c r="N255" i="1"/>
  <c r="H255" i="1" s="1"/>
  <c r="M256" i="1"/>
  <c r="O256" i="1" s="1"/>
  <c r="N256" i="1"/>
  <c r="H256" i="1" s="1"/>
  <c r="M257" i="1"/>
  <c r="O257" i="1" s="1"/>
  <c r="N257" i="1"/>
  <c r="H257" i="1" s="1"/>
  <c r="M258" i="1"/>
  <c r="O258" i="1" s="1"/>
  <c r="N258" i="1"/>
  <c r="H258" i="1" s="1"/>
  <c r="M259" i="1"/>
  <c r="O259" i="1" s="1"/>
  <c r="N259" i="1"/>
  <c r="H259" i="1" s="1"/>
  <c r="M260" i="1"/>
  <c r="O260" i="1" s="1"/>
  <c r="N260" i="1"/>
  <c r="H260" i="1" s="1"/>
  <c r="M261" i="1"/>
  <c r="O261" i="1" s="1"/>
  <c r="N261" i="1"/>
  <c r="N2" i="1"/>
  <c r="M2" i="1"/>
  <c r="O2" i="1" s="1"/>
  <c r="O3" i="1"/>
  <c r="O4" i="1"/>
  <c r="O5" i="1"/>
  <c r="O6" i="1"/>
  <c r="O7" i="1"/>
  <c r="O10" i="1"/>
  <c r="O11" i="1"/>
  <c r="O13" i="1"/>
  <c r="O16" i="1"/>
  <c r="O17" i="1"/>
  <c r="O18" i="1"/>
  <c r="O19" i="1"/>
  <c r="O22" i="1"/>
  <c r="O23" i="1"/>
  <c r="O25" i="1"/>
  <c r="O27" i="1"/>
  <c r="O29" i="1"/>
  <c r="O30" i="1"/>
  <c r="O31" i="1"/>
  <c r="O35" i="1"/>
  <c r="O37" i="1"/>
  <c r="O41" i="1"/>
  <c r="O42" i="1"/>
  <c r="O43" i="1"/>
  <c r="O45" i="1"/>
  <c r="O46" i="1"/>
  <c r="O47" i="1"/>
  <c r="O49" i="1"/>
  <c r="O53" i="1"/>
  <c r="O54" i="1"/>
  <c r="O55" i="1"/>
  <c r="O57" i="1"/>
  <c r="O59" i="1"/>
  <c r="O61" i="1"/>
  <c r="O64" i="1"/>
  <c r="O65" i="1"/>
  <c r="O66" i="1"/>
  <c r="O67" i="1"/>
  <c r="O71" i="1"/>
  <c r="O73" i="1"/>
  <c r="O75" i="1"/>
  <c r="O77" i="1"/>
  <c r="O78" i="1"/>
  <c r="O79" i="1"/>
  <c r="O80" i="1"/>
  <c r="O82" i="1"/>
  <c r="O83" i="1"/>
  <c r="O85" i="1"/>
  <c r="O87" i="1"/>
  <c r="O88" i="1"/>
  <c r="O89" i="1"/>
  <c r="O90" i="1"/>
  <c r="O91" i="1"/>
  <c r="O94" i="1"/>
  <c r="O95" i="1"/>
  <c r="O97" i="1"/>
  <c r="O101" i="1"/>
  <c r="O102" i="1"/>
  <c r="O103" i="1"/>
  <c r="O105" i="1"/>
  <c r="O107" i="1"/>
  <c r="O109" i="1"/>
  <c r="O112" i="1"/>
  <c r="O113" i="1"/>
  <c r="O114" i="1"/>
  <c r="O115" i="1"/>
  <c r="O119" i="1"/>
  <c r="O121" i="1"/>
  <c r="O125" i="1"/>
  <c r="O126" i="1"/>
  <c r="O127" i="1"/>
  <c r="O131" i="1"/>
  <c r="O133" i="1"/>
  <c r="O137" i="1"/>
  <c r="O138" i="1"/>
  <c r="O139" i="1"/>
  <c r="O143" i="1"/>
  <c r="O145" i="1"/>
  <c r="O149" i="1"/>
  <c r="O150" i="1"/>
  <c r="O151" i="1"/>
  <c r="O152" i="1"/>
  <c r="O155" i="1"/>
  <c r="O157" i="1"/>
  <c r="O161" i="1"/>
  <c r="O162" i="1"/>
  <c r="O163" i="1"/>
  <c r="O167" i="1"/>
  <c r="O169" i="1"/>
  <c r="O173" i="1"/>
  <c r="O174" i="1"/>
  <c r="O175" i="1"/>
  <c r="O179" i="1"/>
  <c r="O181" i="1"/>
  <c r="O185" i="1"/>
  <c r="O187" i="1"/>
  <c r="O190" i="1"/>
  <c r="O191" i="1"/>
  <c r="O193" i="1"/>
  <c r="O197" i="1"/>
  <c r="O199" i="1"/>
  <c r="O203" i="1"/>
  <c r="O204" i="1"/>
  <c r="O205" i="1"/>
  <c r="O209" i="1"/>
  <c r="O211" i="1"/>
  <c r="O215" i="1"/>
  <c r="O217" i="1"/>
  <c r="O223" i="1"/>
  <c r="O229" i="1"/>
  <c r="I4" i="1"/>
  <c r="H5" i="1"/>
  <c r="I5" i="1"/>
  <c r="I6" i="1"/>
  <c r="H7" i="1"/>
  <c r="I7" i="1"/>
  <c r="I9" i="1"/>
  <c r="I10" i="1"/>
  <c r="H11" i="1"/>
  <c r="I11" i="1"/>
  <c r="H14" i="1"/>
  <c r="I14" i="1"/>
  <c r="H15" i="1"/>
  <c r="H17" i="1"/>
  <c r="H18" i="1"/>
  <c r="I18" i="1"/>
  <c r="H19" i="1"/>
  <c r="H20" i="1"/>
  <c r="I20" i="1"/>
  <c r="H21" i="1"/>
  <c r="H23" i="1"/>
  <c r="I23" i="1"/>
  <c r="H25" i="1"/>
  <c r="H26" i="1"/>
  <c r="I26" i="1"/>
  <c r="I27" i="1"/>
  <c r="H28" i="1"/>
  <c r="I28" i="1"/>
  <c r="I30" i="1"/>
  <c r="I31" i="1"/>
  <c r="H32" i="1"/>
  <c r="I32" i="1"/>
  <c r="I33" i="1"/>
  <c r="H34" i="1"/>
  <c r="I34" i="1"/>
  <c r="H35" i="1"/>
  <c r="I35" i="1"/>
  <c r="H38" i="1"/>
  <c r="H39" i="1"/>
  <c r="H40" i="1"/>
  <c r="H41" i="1"/>
  <c r="I41" i="1"/>
  <c r="H42" i="1"/>
  <c r="H44" i="1"/>
  <c r="I45" i="1"/>
  <c r="H46" i="1"/>
  <c r="H47" i="1"/>
  <c r="I47" i="1"/>
  <c r="H49" i="1"/>
  <c r="I52" i="1"/>
  <c r="H53" i="1"/>
  <c r="I53" i="1"/>
  <c r="I54" i="1"/>
  <c r="H55" i="1"/>
  <c r="I55" i="1"/>
  <c r="I57" i="1"/>
  <c r="I58" i="1"/>
  <c r="H59" i="1"/>
  <c r="I59" i="1"/>
  <c r="H62" i="1"/>
  <c r="I62" i="1"/>
  <c r="H65" i="1"/>
  <c r="H66" i="1"/>
  <c r="I66" i="1"/>
  <c r="H67" i="1"/>
  <c r="H68" i="1"/>
  <c r="I68" i="1"/>
  <c r="H71" i="1"/>
  <c r="I71" i="1"/>
  <c r="H73" i="1"/>
  <c r="H74" i="1"/>
  <c r="I74" i="1"/>
  <c r="H76" i="1"/>
  <c r="I76" i="1"/>
  <c r="I78" i="1"/>
  <c r="I79" i="1"/>
  <c r="H80" i="1"/>
  <c r="I80" i="1"/>
  <c r="I81" i="1"/>
  <c r="H82" i="1"/>
  <c r="I82" i="1"/>
  <c r="H83" i="1"/>
  <c r="I83" i="1"/>
  <c r="H86" i="1"/>
  <c r="H87" i="1"/>
  <c r="I87" i="1"/>
  <c r="H88" i="1"/>
  <c r="H89" i="1"/>
  <c r="I89" i="1"/>
  <c r="H90" i="1"/>
  <c r="H92" i="1"/>
  <c r="H93" i="1"/>
  <c r="I93" i="1"/>
  <c r="H94" i="1"/>
  <c r="H95" i="1"/>
  <c r="I95" i="1"/>
  <c r="H97" i="1"/>
  <c r="I99" i="1"/>
  <c r="I100" i="1"/>
  <c r="H101" i="1"/>
  <c r="I101" i="1"/>
  <c r="I102" i="1"/>
  <c r="H103" i="1"/>
  <c r="I103" i="1"/>
  <c r="I105" i="1"/>
  <c r="I106" i="1"/>
  <c r="H107" i="1"/>
  <c r="I107" i="1"/>
  <c r="H110" i="1"/>
  <c r="I110" i="1"/>
  <c r="H111" i="1"/>
  <c r="H113" i="1"/>
  <c r="H114" i="1"/>
  <c r="I114" i="1"/>
  <c r="H115" i="1"/>
  <c r="H116" i="1"/>
  <c r="I116" i="1"/>
  <c r="H119" i="1"/>
  <c r="H120" i="1"/>
  <c r="I120" i="1"/>
  <c r="H121" i="1"/>
  <c r="I123" i="1"/>
  <c r="H124" i="1"/>
  <c r="I124" i="1"/>
  <c r="I126" i="1"/>
  <c r="I127" i="1"/>
  <c r="H128" i="1"/>
  <c r="I128" i="1"/>
  <c r="H130" i="1"/>
  <c r="I130" i="1"/>
  <c r="H132" i="1"/>
  <c r="I132" i="1"/>
  <c r="H135" i="1"/>
  <c r="H136" i="1"/>
  <c r="I136" i="1"/>
  <c r="H137" i="1"/>
  <c r="I137" i="1"/>
  <c r="H138" i="1"/>
  <c r="H140" i="1"/>
  <c r="H142" i="1"/>
  <c r="H143" i="1"/>
  <c r="I143" i="1"/>
  <c r="H145" i="1"/>
  <c r="I145" i="1"/>
  <c r="H147" i="1"/>
  <c r="I147" i="1"/>
  <c r="H149" i="1"/>
  <c r="I149" i="1"/>
  <c r="H151" i="1"/>
  <c r="I151" i="1"/>
  <c r="H152" i="1"/>
  <c r="H154" i="1"/>
  <c r="H155" i="1"/>
  <c r="I155" i="1"/>
  <c r="H156" i="1"/>
  <c r="I156" i="1"/>
  <c r="H157" i="1"/>
  <c r="I157" i="1"/>
  <c r="H158" i="1"/>
  <c r="I158" i="1"/>
  <c r="H160" i="1"/>
  <c r="I160" i="1"/>
  <c r="I162" i="1"/>
  <c r="H163" i="1"/>
  <c r="I163" i="1"/>
  <c r="I164" i="1"/>
  <c r="I165" i="1"/>
  <c r="I167" i="1"/>
  <c r="I168" i="1"/>
  <c r="H169" i="1"/>
  <c r="I169" i="1"/>
  <c r="I170" i="1"/>
  <c r="H171" i="1"/>
  <c r="I171" i="1"/>
  <c r="H173" i="1"/>
  <c r="I173" i="1"/>
  <c r="H176" i="1"/>
  <c r="I176" i="1"/>
  <c r="H177" i="1"/>
  <c r="I177" i="1"/>
  <c r="H178" i="1"/>
  <c r="I178" i="1"/>
  <c r="H179" i="1"/>
  <c r="H180" i="1"/>
  <c r="I180" i="1"/>
  <c r="H181" i="1"/>
  <c r="H182" i="1"/>
  <c r="I182" i="1"/>
  <c r="H183" i="1"/>
  <c r="H184" i="1"/>
  <c r="I184" i="1"/>
  <c r="H185" i="1"/>
  <c r="H187" i="1"/>
  <c r="I187" i="1"/>
  <c r="H190" i="1"/>
  <c r="I190" i="1"/>
  <c r="H191" i="1"/>
  <c r="I192" i="1"/>
  <c r="H193" i="1"/>
  <c r="I193" i="1"/>
  <c r="I195" i="1"/>
  <c r="I196" i="1"/>
  <c r="H197" i="1"/>
  <c r="I197" i="1"/>
  <c r="I198" i="1"/>
  <c r="H199" i="1"/>
  <c r="I199" i="1"/>
  <c r="H200" i="1"/>
  <c r="I200" i="1"/>
  <c r="I203" i="1"/>
  <c r="I204" i="1"/>
  <c r="H205" i="1"/>
  <c r="I205" i="1"/>
  <c r="I206" i="1"/>
  <c r="H207" i="1"/>
  <c r="I207" i="1"/>
  <c r="I209" i="1"/>
  <c r="H211" i="1"/>
  <c r="I211" i="1"/>
  <c r="H212" i="1"/>
  <c r="I212" i="1"/>
  <c r="H215" i="1"/>
  <c r="I215" i="1"/>
  <c r="I217" i="1"/>
  <c r="I218" i="1"/>
  <c r="H219" i="1"/>
  <c r="I219" i="1"/>
  <c r="I220" i="1"/>
  <c r="I221" i="1"/>
  <c r="I223" i="1"/>
  <c r="I224" i="1"/>
  <c r="H225" i="1"/>
  <c r="I225" i="1"/>
  <c r="H229" i="1"/>
  <c r="I229" i="1"/>
  <c r="I230" i="1"/>
  <c r="I231" i="1"/>
  <c r="I232" i="1"/>
  <c r="H233" i="1"/>
  <c r="I233" i="1"/>
  <c r="H235" i="1"/>
  <c r="I235" i="1"/>
  <c r="I236" i="1"/>
  <c r="H238" i="1"/>
  <c r="I238" i="1"/>
  <c r="H241" i="1"/>
  <c r="I241" i="1"/>
  <c r="I242" i="1"/>
  <c r="I245" i="1"/>
  <c r="H247" i="1"/>
  <c r="I247" i="1"/>
  <c r="I248" i="1"/>
  <c r="P251" i="1" l="1"/>
  <c r="P252" i="1"/>
  <c r="P255" i="1"/>
  <c r="P257" i="1"/>
  <c r="P258" i="1"/>
  <c r="P249" i="1"/>
  <c r="P261" i="1"/>
  <c r="I258" i="1"/>
  <c r="I237" i="1"/>
  <c r="I228" i="1"/>
  <c r="H144" i="1"/>
  <c r="H208" i="1"/>
  <c r="I208" i="1"/>
  <c r="H172" i="1"/>
  <c r="I172" i="1"/>
  <c r="H166" i="1"/>
  <c r="I166" i="1"/>
  <c r="H118" i="1"/>
  <c r="I118" i="1"/>
  <c r="H112" i="1"/>
  <c r="I112" i="1"/>
  <c r="H70" i="1"/>
  <c r="I70" i="1"/>
  <c r="H64" i="1"/>
  <c r="I64" i="1"/>
  <c r="H22" i="1"/>
  <c r="I22" i="1"/>
  <c r="H16" i="1"/>
  <c r="I16" i="1"/>
  <c r="H261" i="1"/>
  <c r="I249" i="1"/>
  <c r="I257" i="1"/>
  <c r="I246" i="1"/>
  <c r="H159" i="1"/>
  <c r="I159" i="1"/>
  <c r="H153" i="1"/>
  <c r="I153" i="1"/>
  <c r="I255" i="1"/>
  <c r="I75" i="1"/>
  <c r="H194" i="1"/>
  <c r="I194" i="1"/>
  <c r="H104" i="1"/>
  <c r="I104" i="1"/>
  <c r="H98" i="1"/>
  <c r="I98" i="1"/>
  <c r="H56" i="1"/>
  <c r="I56" i="1"/>
  <c r="H50" i="1"/>
  <c r="I50" i="1"/>
  <c r="H8" i="1"/>
  <c r="I8" i="1"/>
  <c r="I244" i="1"/>
  <c r="H150" i="1"/>
  <c r="H63" i="1"/>
  <c r="I234" i="1"/>
  <c r="I141" i="1"/>
  <c r="I243" i="1"/>
  <c r="I210" i="1"/>
  <c r="I129" i="1"/>
  <c r="H117" i="1"/>
  <c r="I51" i="1"/>
  <c r="I175" i="1"/>
  <c r="H175" i="1"/>
  <c r="H139" i="1"/>
  <c r="I139" i="1"/>
  <c r="I133" i="1"/>
  <c r="H133" i="1"/>
  <c r="I109" i="1"/>
  <c r="H109" i="1"/>
  <c r="H91" i="1"/>
  <c r="I91" i="1"/>
  <c r="I85" i="1"/>
  <c r="H85" i="1"/>
  <c r="I61" i="1"/>
  <c r="H61" i="1"/>
  <c r="H43" i="1"/>
  <c r="I43" i="1"/>
  <c r="I37" i="1"/>
  <c r="H37" i="1"/>
  <c r="I13" i="1"/>
  <c r="H13" i="1"/>
  <c r="I250" i="1"/>
  <c r="H222" i="1"/>
  <c r="I222" i="1"/>
  <c r="H216" i="1"/>
  <c r="I216" i="1"/>
  <c r="H186" i="1"/>
  <c r="I186" i="1"/>
  <c r="H69" i="1"/>
  <c r="I3" i="1"/>
  <c r="H131" i="1"/>
  <c r="I131" i="1"/>
  <c r="H125" i="1"/>
  <c r="I125" i="1"/>
  <c r="H77" i="1"/>
  <c r="I77" i="1"/>
  <c r="H29" i="1"/>
  <c r="I29" i="1"/>
  <c r="I174" i="1"/>
  <c r="I108" i="1"/>
  <c r="I48" i="1"/>
  <c r="I36" i="1"/>
  <c r="I240" i="1"/>
  <c r="H96" i="1"/>
  <c r="H84" i="1"/>
  <c r="H72" i="1"/>
  <c r="H60" i="1"/>
  <c r="H24" i="1"/>
  <c r="H12" i="1"/>
  <c r="I161" i="1"/>
  <c r="I239" i="1"/>
  <c r="I227" i="1"/>
  <c r="I148" i="1"/>
  <c r="I226" i="1"/>
  <c r="I214" i="1"/>
  <c r="I202" i="1"/>
  <c r="I189" i="1"/>
  <c r="I213" i="1"/>
  <c r="I201" i="1"/>
  <c r="I188" i="1"/>
  <c r="I146" i="1"/>
  <c r="I134" i="1"/>
  <c r="I122" i="1"/>
  <c r="O156" i="1"/>
  <c r="L261" i="1"/>
  <c r="I252" i="1" l="1"/>
  <c r="I251" i="1"/>
  <c r="I260" i="1"/>
  <c r="P260" i="1"/>
  <c r="I256" i="1"/>
  <c r="P256" i="1"/>
  <c r="P259" i="1"/>
  <c r="I259" i="1"/>
  <c r="P254" i="1"/>
  <c r="I254" i="1"/>
  <c r="I253" i="1"/>
  <c r="P253" i="1"/>
  <c r="I261" i="1"/>
  <c r="H2" i="1"/>
  <c r="I2" i="1" l="1"/>
</calcChain>
</file>

<file path=xl/comments1.xml><?xml version="1.0" encoding="utf-8"?>
<comments xmlns="http://schemas.openxmlformats.org/spreadsheetml/2006/main">
  <authors>
    <author>Linda Milena Mayo Cuervo</author>
  </authors>
  <commentList>
    <comment ref="F1" authorId="0" shapeId="0">
      <text>
        <r>
          <rPr>
            <b/>
            <sz val="9"/>
            <color indexed="81"/>
            <rFont val="Tahoma"/>
            <family val="2"/>
          </rPr>
          <t>Linda Milena Mayo Cuervo:</t>
        </r>
        <r>
          <rPr>
            <sz val="9"/>
            <color indexed="81"/>
            <rFont val="Tahoma"/>
            <family val="2"/>
          </rPr>
          <t xml:space="preserve">
Se complementa titulo</t>
        </r>
      </text>
    </comment>
    <comment ref="H1" authorId="0" shapeId="0">
      <text>
        <r>
          <rPr>
            <b/>
            <sz val="9"/>
            <color indexed="81"/>
            <rFont val="Tahoma"/>
            <family val="2"/>
          </rPr>
          <t>Linda Milena Mayo Cuervo:</t>
        </r>
        <r>
          <rPr>
            <sz val="9"/>
            <color indexed="81"/>
            <rFont val="Tahoma"/>
            <family val="2"/>
          </rPr>
          <t xml:space="preserve">
Se complementa titulo</t>
        </r>
      </text>
    </comment>
    <comment ref="I1" authorId="0" shapeId="0">
      <text>
        <r>
          <rPr>
            <b/>
            <sz val="9"/>
            <color indexed="81"/>
            <rFont val="Tahoma"/>
            <family val="2"/>
          </rPr>
          <t>Linda Milena Mayo Cuervo:</t>
        </r>
        <r>
          <rPr>
            <sz val="9"/>
            <color indexed="81"/>
            <rFont val="Tahoma"/>
            <family val="2"/>
          </rPr>
          <t xml:space="preserve">
Se cambia el nombre
</t>
        </r>
      </text>
    </comment>
  </commentList>
</comments>
</file>

<file path=xl/sharedStrings.xml><?xml version="1.0" encoding="utf-8"?>
<sst xmlns="http://schemas.openxmlformats.org/spreadsheetml/2006/main" count="801" uniqueCount="522">
  <si>
    <t>CÓDIGO
CONTRATO</t>
  </si>
  <si>
    <t>OBJETO DEL
CONTRATO</t>
  </si>
  <si>
    <t>FECHA
 INICIO</t>
  </si>
  <si>
    <t>FECHA TERMINACIÓN CONTRATO</t>
  </si>
  <si>
    <t xml:space="preserve"> VALOR
CONTRATO </t>
  </si>
  <si>
    <t>% EJECUCIÓN CONTRATO</t>
  </si>
  <si>
    <t>RECURSOS PENDIENTES DE EJECUTAR</t>
  </si>
  <si>
    <t>LIBERACIÓN RECURSOS POR TERMINACIÓN ANTICIPADA U OBSERVACIÓN</t>
  </si>
  <si>
    <t>tipo</t>
  </si>
  <si>
    <t>Persona natural</t>
  </si>
  <si>
    <t>TIPO DE MODIFICACIÓN</t>
  </si>
  <si>
    <t>156 DE 2025</t>
  </si>
  <si>
    <t>001 DE 2025</t>
  </si>
  <si>
    <t>002 DE 2025</t>
  </si>
  <si>
    <t>003 DE 2025</t>
  </si>
  <si>
    <t>004 DE 2025</t>
  </si>
  <si>
    <t>005 DE 2025</t>
  </si>
  <si>
    <t>006 DE 2025</t>
  </si>
  <si>
    <t>007 DE 2025</t>
  </si>
  <si>
    <t>008 DE 2025</t>
  </si>
  <si>
    <t>009 DE 2025</t>
  </si>
  <si>
    <t>010 DE 2025</t>
  </si>
  <si>
    <t>011 DE 2025</t>
  </si>
  <si>
    <t>012 DE 2025</t>
  </si>
  <si>
    <t>013 DE 2025</t>
  </si>
  <si>
    <t>014 DE 2025</t>
  </si>
  <si>
    <t>015 DE 2025</t>
  </si>
  <si>
    <t>016 DE 2025</t>
  </si>
  <si>
    <t>017 DE 2025</t>
  </si>
  <si>
    <t>018 DE 2025</t>
  </si>
  <si>
    <t>019 DE 2025</t>
  </si>
  <si>
    <t>020 DE 2025</t>
  </si>
  <si>
    <t>021 DE 2025</t>
  </si>
  <si>
    <t>022 DE 2025</t>
  </si>
  <si>
    <t>023 DE 2025</t>
  </si>
  <si>
    <t>024 DE 2025</t>
  </si>
  <si>
    <t>025 DE 2025</t>
  </si>
  <si>
    <t>026 DE 2025</t>
  </si>
  <si>
    <t>027 DE 2025</t>
  </si>
  <si>
    <t>028 DE 2025</t>
  </si>
  <si>
    <t>029 DE 2025</t>
  </si>
  <si>
    <t>030 DE 2025</t>
  </si>
  <si>
    <t>031 DE 2025</t>
  </si>
  <si>
    <t>032 DE 2025</t>
  </si>
  <si>
    <t>033 DE 2025</t>
  </si>
  <si>
    <t>034 DE 2025</t>
  </si>
  <si>
    <t>035 DE 2025</t>
  </si>
  <si>
    <t>036 DE 2025</t>
  </si>
  <si>
    <t>037 DE 2025</t>
  </si>
  <si>
    <t>038 DE 2025</t>
  </si>
  <si>
    <t>039 DE 2025</t>
  </si>
  <si>
    <t>040 DE 2025</t>
  </si>
  <si>
    <t>041 DE 2025</t>
  </si>
  <si>
    <t>042 DE 2025</t>
  </si>
  <si>
    <t>043 DE 2025</t>
  </si>
  <si>
    <t>044 DE 2025</t>
  </si>
  <si>
    <t>045 DE 2025</t>
  </si>
  <si>
    <t>046 DE 2025</t>
  </si>
  <si>
    <t>047 DE 2025</t>
  </si>
  <si>
    <t>048 DE 2025</t>
  </si>
  <si>
    <t>049 DE 2025</t>
  </si>
  <si>
    <t>050 DE 2025</t>
  </si>
  <si>
    <t>051 DE 2025</t>
  </si>
  <si>
    <t>052 DE 2025</t>
  </si>
  <si>
    <t>053 DE 2025</t>
  </si>
  <si>
    <t>054 DE 2025</t>
  </si>
  <si>
    <t>055 DE 2025</t>
  </si>
  <si>
    <t>056 DE 2025</t>
  </si>
  <si>
    <t>057 DE 2025</t>
  </si>
  <si>
    <t>058 DE 2025</t>
  </si>
  <si>
    <t>059 DE 2025</t>
  </si>
  <si>
    <t>060 DE 2025</t>
  </si>
  <si>
    <t>061 DE 2025</t>
  </si>
  <si>
    <t>062 DE 2025</t>
  </si>
  <si>
    <t>063 DE 2025</t>
  </si>
  <si>
    <t>064 DE 2025</t>
  </si>
  <si>
    <t>065 DE 2025</t>
  </si>
  <si>
    <t>066 DE 2025</t>
  </si>
  <si>
    <t>067 DE 2025</t>
  </si>
  <si>
    <t>068 DE 2025</t>
  </si>
  <si>
    <t>069 DE 2025</t>
  </si>
  <si>
    <t>070 DE 2025</t>
  </si>
  <si>
    <t>071 DE 2025</t>
  </si>
  <si>
    <t>072 DE 2025</t>
  </si>
  <si>
    <t>073 DE 2025</t>
  </si>
  <si>
    <t>074 DE 2025</t>
  </si>
  <si>
    <t>075 DE 2025</t>
  </si>
  <si>
    <t>076 DE 2025</t>
  </si>
  <si>
    <t>077 DE 2025</t>
  </si>
  <si>
    <t>078 DE 2025</t>
  </si>
  <si>
    <t>079 DE 2025</t>
  </si>
  <si>
    <t>080 DE 2025</t>
  </si>
  <si>
    <t>081 DE 2025</t>
  </si>
  <si>
    <t>082 DE 2025</t>
  </si>
  <si>
    <t>083 DE 2025</t>
  </si>
  <si>
    <t>084 DE 2025</t>
  </si>
  <si>
    <t>085 DE 2025</t>
  </si>
  <si>
    <t>086 DE 2025</t>
  </si>
  <si>
    <t>087 DE 2025</t>
  </si>
  <si>
    <t>088 DE 2025</t>
  </si>
  <si>
    <t>089 DE 2025</t>
  </si>
  <si>
    <t>090 DE 2025</t>
  </si>
  <si>
    <t>091 DE 2025</t>
  </si>
  <si>
    <t>092 DE 2025</t>
  </si>
  <si>
    <t>093 DE 2025</t>
  </si>
  <si>
    <t>094 DE 2025</t>
  </si>
  <si>
    <t>095 DE 2025</t>
  </si>
  <si>
    <t>096 DE 2025</t>
  </si>
  <si>
    <t>097 DE 2025</t>
  </si>
  <si>
    <t>098 DE 2025</t>
  </si>
  <si>
    <t>099 DE 2025</t>
  </si>
  <si>
    <t>100 DE 2025</t>
  </si>
  <si>
    <t>101 DE 2025</t>
  </si>
  <si>
    <t>102 DE 2025</t>
  </si>
  <si>
    <t>103 DE 2025</t>
  </si>
  <si>
    <t>104 DE 2025</t>
  </si>
  <si>
    <t>105 DE 2025</t>
  </si>
  <si>
    <t>106 DE 2025</t>
  </si>
  <si>
    <t>107 DE 2025</t>
  </si>
  <si>
    <t>108 DE 2025</t>
  </si>
  <si>
    <t>109 DE 2025</t>
  </si>
  <si>
    <t>110 DE 2025</t>
  </si>
  <si>
    <t>111 DE 2025</t>
  </si>
  <si>
    <t>112 DE 2025</t>
  </si>
  <si>
    <t>113 DE 2025</t>
  </si>
  <si>
    <t>114 DE 2025</t>
  </si>
  <si>
    <t>115 DE 2025</t>
  </si>
  <si>
    <t>116 DE 2025</t>
  </si>
  <si>
    <t>117 DE 2025</t>
  </si>
  <si>
    <t>118 DE 2025</t>
  </si>
  <si>
    <t>119 DE 2025</t>
  </si>
  <si>
    <t>120 DE 2025</t>
  </si>
  <si>
    <t>121 DE 2025</t>
  </si>
  <si>
    <t>122 DE 2025</t>
  </si>
  <si>
    <t>123 DE 2025</t>
  </si>
  <si>
    <t>124 DE 2025</t>
  </si>
  <si>
    <t>125 DE 2025</t>
  </si>
  <si>
    <t>126 DE 2025</t>
  </si>
  <si>
    <t>127 DE 2025</t>
  </si>
  <si>
    <t>128 DE 2025</t>
  </si>
  <si>
    <t>129 DE 2025</t>
  </si>
  <si>
    <t>130 DE 2025</t>
  </si>
  <si>
    <t>131 DE 2025</t>
  </si>
  <si>
    <t>132 DE 2025</t>
  </si>
  <si>
    <t>133 DE 2025</t>
  </si>
  <si>
    <t>134 DE 2025</t>
  </si>
  <si>
    <t>135 DE 2025</t>
  </si>
  <si>
    <t>136 DE 2025</t>
  </si>
  <si>
    <t>137 DE 2025</t>
  </si>
  <si>
    <t>138 DE 2025</t>
  </si>
  <si>
    <t>139 DE 2025</t>
  </si>
  <si>
    <t>140 DE 2025</t>
  </si>
  <si>
    <t>142 DE 2025</t>
  </si>
  <si>
    <t>143 DE 2025</t>
  </si>
  <si>
    <t>144 DE 2025</t>
  </si>
  <si>
    <t>145 DE 2025</t>
  </si>
  <si>
    <t>146 DE 2025</t>
  </si>
  <si>
    <t>147 DE 2025</t>
  </si>
  <si>
    <t>148 DE 2025</t>
  </si>
  <si>
    <t>149 DE 2025</t>
  </si>
  <si>
    <t>150 DE 2025</t>
  </si>
  <si>
    <t>151 DE 2025</t>
  </si>
  <si>
    <t>152 DE 2025</t>
  </si>
  <si>
    <t>153 DE 2025</t>
  </si>
  <si>
    <t>154 DE 2025</t>
  </si>
  <si>
    <t>155 DE 2025</t>
  </si>
  <si>
    <t>158 DE 2025</t>
  </si>
  <si>
    <t>159 DE 2025</t>
  </si>
  <si>
    <t>160 DE 2025</t>
  </si>
  <si>
    <t>161 DE 2025</t>
  </si>
  <si>
    <t>162 DE 2025</t>
  </si>
  <si>
    <t>163 DE 2025</t>
  </si>
  <si>
    <t>164 DE 2025</t>
  </si>
  <si>
    <t>165 DE 2025</t>
  </si>
  <si>
    <t>166 DE 2025</t>
  </si>
  <si>
    <t>167 DE 2025</t>
  </si>
  <si>
    <t>168 DE 2025</t>
  </si>
  <si>
    <t>169 DE 2025</t>
  </si>
  <si>
    <t>170 DE 2025</t>
  </si>
  <si>
    <t>171 DE 2025</t>
  </si>
  <si>
    <t>172 DE 2025</t>
  </si>
  <si>
    <t>174 DE 2025</t>
  </si>
  <si>
    <t>Contrato interadministrativo de mandato sin representación para la gestión y operación logística de encuentros institucionales, disposición de espacios y el desarrollo de estrategias para la divulgación de la oferta misional de la Agencia de Educación Postsecundaria de Medellín – SAPIENCIA.</t>
  </si>
  <si>
    <t>Prestación de Servicios de forma temporal como Profesional III en la Subdirección Administrativa, Financiera y de Apoyo a la Gestión, para apoyar la Gestión Financiera y Presupuestal en todas las etapas del ciclo presupuestal de la Agencia de Educación Postsecundaria de Medellín – SAPIENCIA.</t>
  </si>
  <si>
    <t>Prestación de servicios de forma temporal como técnico II en la Subdirección Administrativa, Financiera y de Apoyo a la Gestión, para apoyar en la administración documental y archivística desde la planeación, hasta la valoración y en la utilización adecuada de la información que conforma el archivo general de Sapiencia.</t>
  </si>
  <si>
    <t>Prestación de servicios de forma temporal como profesional I en la Oficina Asesora Jurídica para brindar apoyo en las actividades administrativas y en la articulación de operaciones logísticas en las diferentes etapas de contratación en la gestión de la Agencia de Educación Postsecundaria de Medellín – SAPIENCIA.</t>
  </si>
  <si>
    <t>Prestación de servicios de forma temporal como Especialista II en la Subdirección Administrativa, Financiera y de Apoyo a la Gestión, para contribuir al desarrollo de actividades relacionadas con la integración, ejecución, seguimiento y optimización de instrumentos administrativos y de planificación, orientados al fortalecimiento de los procesos gestionados por la Subdirección Administrativa, Financiera y de Apoyo a la Gestión de la Agencia de Educación Postsecundaria de Medellín – SAPIENCIA.</t>
  </si>
  <si>
    <t>Prestación de servicios de forma temporal como Profesional I, en la Subdirección Administrativa Financiera para el apoyo integral en la gestión de administrativa, documental, financiera que permita facilitar los procesos y contribuir al correcto funcionamiento de la Agencia de Educación Postsecundaria de Medellín – Sapiencia.</t>
  </si>
  <si>
    <t>Prestación de servicios de forma temporal como Asesor I en la Dirección General, para apoyar la planificación, ejecución y monitoreo de las actividades derivadas de la gestión administrativa y financiera de la Agencia, en el marco de las normas, políticas y procedimientos establecidos en la materia</t>
  </si>
  <si>
    <t>Prestación de servicios de forma temporal como Asesor I en la Dirección General para el apoyo en actividades jurídicas y administrativas además prestara asesoría jurídica a las dependencias administrativas y misionales de la Agencia de Educación Postsecundaria de Medellín – Sapiencia</t>
  </si>
  <si>
    <t>Prestación de servicios de manera temporal como Profesional I en la Subdirección Administrativa, Financiera y de Apoyo a la Gestión, para apoyar las actividades de mantenimiento y gestión de la infraestructura de la Agencia de Educación Postsecundaria de Medellín – Sapiencia. Este apoyo incluye la intervención técnica en sistemas de bombeo, eléctricos, térmicos, e hidráulicos, así como en los demás sistemas y componentes asociados, garantizando su correcto funcionamiento en las sedes</t>
  </si>
  <si>
    <t>Prestación de servicios de forma temporal como Profesional III en la Oficina Asesora Jurídica, para apoyar las actividades de defensa judicial y extrajudicial, atención de (PQRSDF) y gestión de pólizas de los contratos de la Agencia de Educación Postsecundaria de Medellín- Sapiencia</t>
  </si>
  <si>
    <t>Prestación de servicios de forma temporal como tecnólogo III en la Subdirección Administrativa, Financiera y de Apoyo a la Gestión, para apoyar en el proceso de Gestión Documental e instrumentos archivísticos de la Agencia de Educación Postsecundaria de Medellín –SAPIENCIA.</t>
  </si>
  <si>
    <t>Prestación de servicios de forma temporal como Especialista I en la Subdirección Administrativa, Financiera y de Apoyo para la gestión del proceso de tesorería y apoyar lo relacionado con los procesos contables y tributarios de la Agencia de Educación Postsecundaria de Medellín – SAPIENCIA.</t>
  </si>
  <si>
    <t>Prestación de servicios de forma temporal como Profesional en la Oficina Asesora Jurídica, para el apoyo a las actividades administrativas, operativas y de gestión documental relacionado con la Oficina Asesora Jurídica de la Agencia de Educación Postsecundaria de Medellín – SAPIENCIA.</t>
  </si>
  <si>
    <t>Prestación de Servicios de forma temporal como Especialista II en la Subdirección Administrativa, Financiera y de Apoyo a la Gestión, para apoyar en el proceso de Sistemas de las tecnologías de la Información de manera integral en todos sus componentes y herramientas para el cumplimiento de los objetivos de la Agencia de Educación Postsecundaria de Medellín – Sapiencia.</t>
  </si>
  <si>
    <t>Prestación de servicios de forma temporal como tecnólogo III en la Subdirección Administrativa, Financiera y de Apoyo a la Gestión para apoyar en el ejercicio de atención a la ciudadanía, a través de los diferentes canales de atención, de la misma manera realizar el seguimiento a las solicitudes en la Agencia de Educación Postsecundaria de Medellín – Sapiencia.</t>
  </si>
  <si>
    <t>Prestación de servicios de forma temporal como Profesional en la Subdirección, Administrativa, Financiera y de Apoyo a la Gestión, para apoyar la administración del Sistema de Gestión de la Seguridad y Salud en el Trabajo SG-SST, de la Agencia de Educación Postsecundaria de Medellín – Sapiencia.</t>
  </si>
  <si>
    <t>Prestación de servicios de forma temporal como Profesional en la Oficina Asesora Jurídica para brindar apoyo a las diferentes modalidades de la contratación, en función a la contratación de bienes y servicios requeridos por la Agencia para su normal funcionamiento y realizando un seguimiento constante a los procesos misionales y el acompañamiento legal en la Agencia de Educación Postsecundaria de Medellín-Sapiencia</t>
  </si>
  <si>
    <t>Prestación de servicios de forma temporal como Especialista II en la Oficina Asesora Jurídica para liderar los procesos de contratación requeridos bajo estándares de calidad, eficacia y eficiencia que contribuyan al efectivo cumplimiento de la adquisición pública de bienes y servicios que realiza la Agencia de Educación Postsecundaria de Medellín – SAPIENCIA.</t>
  </si>
  <si>
    <t>Prestación de servicios de forma temporal como profesional III en la Oficina Asesora Jurídica para brindar apoyo en la rendición de los contratos, actualización del PAI y las demás actividades administrativas y financieras incluyendo la articulación de operaciones logísticas en las diferentes etapas de contratación en la gestión de la Agencia de Educación Postsecundaria de Medellín – SAPIENCIA.</t>
  </si>
  <si>
    <t>Prestación de servicios de forma temporal como Especialista II en la Dirección Técnica de Fondos, para el apoyo especializado y estandarizado en los procesos operativos, así como la coordinación del equipo operativo de la Dirección Técnica de Fondos, encargado de las convocatorias, legalización de créditos condonables y renovación de beneficiarios en el desarrollo del Programa Único de Acceso y Permanencia (PUAP) de Sapiencia.</t>
  </si>
  <si>
    <t>Prestación de servicios de forma temporal como profesional, en la Dirección Técnica de Fondos para el acompañamiento jurídico y apoyo en los procesos misionales de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</si>
  <si>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</si>
  <si>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</si>
  <si>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</si>
  <si>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Universitario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</si>
  <si>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Universitario III en la Subdirección para la Gestión de la Educación Postsecundaria de Medellín – GEP, para apoyar las actividades Administrativas relacionadas con la orientación, seguimiento y control a los procesos, planes, Programas y proyectos de la subdirección para Sapiencia.</t>
  </si>
  <si>
    <t>Prestación de servicios de forma temporal como Profesional II, para Desarrollar, implementar y ejecutar una estrategia de marketing digital 360° para lograr conectar los Programas y Proyectos de la Agencia de Educación Postsecundaria de Medellín -Sapiencia con cada uno de sus Públicos Objetivo, igualmente, el envío de SMS y correos masivos necesarios para los procesos de la entidad, alineado al plan estratégico del área de comunicaciones de la Agencia.</t>
  </si>
  <si>
    <t>Prestación de servicios de forma temporal como Profesional III, en la Dirección Técnica de Fondos para apoyar los procesos de giros, operativos, financieros y la supervisión de contratos de la Agencia de Educación Postsecundaria de Medellín – SAPIENCIA.</t>
  </si>
  <si>
    <t>Prestación de servicios de forma temporal como Profesional III en la Dirección Técnica de Fondos para apoyar la gestión operativa y supervisión de contratos bajo el componente técnico, financiero, contable y administrativo, a la Agencia de Educación Postsecundaria de Medellín - Sapiencia.</t>
  </si>
  <si>
    <t>Prestación de servicios de forma temporal como Tecnico III en la Subdirección para la Gestión de la Educación Postsecundaria –GEP para apoyar el desarrollo de actividades operativas, administrativas, asistenciales de ejecución contractual y el apoyo para el diseño e implementación de articulaciones y acompañamiento en los proyectos de la Subdirección que están dirigidos a los beneficiarios de la Agencia de Educación Postsecundaria de Medellín– Sapiencia</t>
  </si>
  <si>
    <t>Prestación de servicios profesionales de forma temporal como profesional Universitario II en la Subdirección para la Gestión de la Educación Postsecundaria –GEP, para llevar a cabo actividades operativas y administrativas, documentar y sistematizar información, así como realizar seguimiento a los beneficiarios e instituciones de los proyectos de la Agencia de Educación Postsecundaria de Medellín - Sapiencia. </t>
  </si>
  <si>
    <t>Prestación de servicios de forma temporal como Profesional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</si>
  <si>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Profesional II en la Dirección Técnica de Fondos para brindar apoyo integral en la gestión administrativa, financiera, giros y soporte operativo de la Agencia de Educación Postsecundaria de Medellín – SAPIENCIA.</t>
  </si>
  <si>
    <t>Prestación de servicios de forma temporal como Profesional en la Dirección Técnica de Fondos para apoyar la gestión operativa y administrativa del Programa Único de Acceso y Permanencia PUAP, de la Agencia de Educación Postsecundaria de Medellín – SAPIENCIA.</t>
  </si>
  <si>
    <t>La prestación de servicios de forma temporal como Profesional en la Dirección Técnica de Fondos tiene como objetivo apoyar la gestión operativa en los componentes técnico, estadístico, financiero y administrativo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</si>
  <si>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</si>
  <si>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La prestación de servicios de forma temporal como Técnico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</si>
  <si>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</si>
  <si>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</si>
  <si>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</si>
  <si>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profesional III en la Oficina Asesora Jurídica, para apoyar las actividades de defensa judicial y extrajudicial, proyección de respuesta a PQRS y demás mecanismos legales que se llegare a presentar en la Agencia de Educación Postsecundaria de Medellín-Sapiencia.</t>
  </si>
  <si>
    <t>La prestación de servicios de forma temporal como profesional, en la Dirección Técnica de Fondos para apoyar las actividades administrativas, financieras y logísticas relacionadas con la operación del Programa Único de Acceso y Permanencia (PUAP), así como proporcionar soporte operativo en la Agencia de Educación Postsecundaria de Medellín - Sapiencia</t>
  </si>
  <si>
    <t>Prestación de servicios de forma temporal como Tecnólogo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</si>
  <si>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Profesional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</si>
  <si>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Técnico I en la Subdirección Administrativa, Financiera y de apoyo a la gestión, para apoyar en la implementación y puesta en marcha de aplicativos, soporte técnico a los usuarios, y realizar el inventario con el fin de mantenerlo actualizado para los diferentes informes y requerimientos de la subdirección y las operaciones logísticas de la Ciudadela Occidente, para la Agencia de Educación Postsecundaria de Medellín – Sapiencia</t>
  </si>
  <si>
    <t>Prestación de servicios temporales como técnico I en la Subdirección Administrativa, Financiera y de Apoyo a la Gestión para el apoyo asistencial y de mensajería interna y externa en los procesos de gestión documental y de la Agencia postsecundaria de Educación de Medellín-Sapiencia</t>
  </si>
  <si>
    <t>Prestación de servicios de forma temporal como técnologo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</si>
  <si>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Profesional II, en la Dirección Técnica de Fondos, para apoyar las actividades administrativas, financieras, logísticas y el soporte operativo de la Agencia de Educación Postsecundaria de Medellín - Sapiencia</t>
  </si>
  <si>
    <t>Prestación de servicios de forma temporal como Especialista II en la Subdirección para la Gestión de la Educación Postsecundaria – GEP, para gestionar las estrategias y actividades del proyecto, Consolidación del Sistema de Investigación, Innovación y Emprendimiento del Distrito de Medellín.</t>
  </si>
  <si>
    <t>Prestación de servicios de forma temporal como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</si>
  <si>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de forma temporal como Profesional III en la Subdirección para la Gestión de la Educación Postsecundaria – GEP, para brindar apoyo jurídico en la fase precontractual, contractual y postcontractual de los contratos y/o convenios de los proyectos y programas de la dependencia.</t>
  </si>
  <si>
    <t>Prestación de servicios de forma temporal como Profesional III en la Subdirección para la Gestión de la Educación Postsecundaria –GEP, para el apoyo a las actividades y estrategias de acceso y permanencia de los estudiantes de las instituciones de educación postsecundaria, mediante la articulación con los diferentes proyectos de la Agencia de Educación Postsecundaria de Medellín – Sapiencia y demás entidades del conglomerado.</t>
  </si>
  <si>
    <t>Prestación de servicios de forma temporal como Profesional III en la Subdirección para la Gestión de la Educación Postsecundaria –GEP, para apoyar la gestión de las actividades relacionadas con sistemas de información y gestión de datos, actividades administrativas y técnicas especializadas dentro de los proyectos de la subdirección para Sapiencia.</t>
  </si>
  <si>
    <t>Prestación de servicios de forma temporal como Profesional II en la Subdirección para la Gestión de la Educación Postsecundaria –GEP, para apoyar las actividades relacionadas a la supervisión, planificación y de gestión administrativas y contractuales, relacionadas con la operación del proyecto implementación del programa vision4rios en el distrito de Medellín para la Agencia de Educación Postsecundaria de Medellín Sapiencia.</t>
  </si>
  <si>
    <t>Prestación de servicios de forma temporal como Profesional I, para apoyar a la Subdirección para la Gestión de la Educación Postsecundaria GEP, en la planificación, seguimiento de actividades Administrativas, de monitoreo, gestión contractual y de apoyo a la supervisión relacionadas con la operación del proyecto implementación del programa vision4rios en el Distrito de Medellín.</t>
  </si>
  <si>
    <t>Prestación de servicios de forma temporal como Profesional Universitario Especializado II en la Dirección Técnica de Fondos, en las acciones concernientes a la organización y monitoreo de las actividades administrativas y estratégicas del Proyecto de fortalecimiento del acceso y permanencia en la Educación Postsecundaria Sapiencia </t>
  </si>
  <si>
    <t>Prestación de servicios de forma temporal como Profesional III en la Oficina Asesora de Planeación de la Agencia, para apoyar el seguimiento del Modelo Integrado de Planeación y Gestión (MIPG) y las políticas institucionales relacionadas, el Sistema Integrado de Gestión (SIG) y el seguimiento a la matriz de riesgos y la revisión de los planes de mejoramiento de la Agencia de Educación Postsecundaria de Medellín – Sapiencia. </t>
  </si>
  <si>
    <t>Prestación de servicios profesionales de forma temporal como Profesional III de la Oficina Asesora de Planeación de la Agencia en el proceso de gestión del conocimiento e innovación de la Agencia de Educación Postsecundaria de Medellín – Sapiencia y el apoyo a la política institucional de participación incluyendo el proceso de rendición de cuentas de la entidad. </t>
  </si>
  <si>
    <t>Prestación de servicios de forma temporal como Especialista I, para desarrollar y poner en marcha la estrategia de comunicaciones externas, que fortalezca el posicionamiento de la Agencia ante su público objetivo, necesaria para dar a conocer y promocionar las actividades desarrolladas y la misionalidad de SAPIENCIA.  </t>
  </si>
  <si>
    <t>Prestación de servicios de forma temporal como Profesional II en comunicaciones, para apoyar los servicios de registro audiovisual, edición que permita atender las necesidades de producción de contenidos audiovisuales de los proyectos y planes de la Agencia de Educación Postsecundaria Sapiencia, de acuerdo con las especificaciones y condiciones descritas en cada una de las solicitudes.</t>
  </si>
  <si>
    <t>Prestación de servicios profesionales de forma temporal como PI en diseño gráfico para implementar la estrategia de diseño y manual de imagen de la Agencia de Educación Postsecundaria de Medellín – Sapiencia y la Ciudadela para la Cuarta Revolución y Transformación del Aprendizaje – C4ta.</t>
  </si>
  <si>
    <t>Prestación de servicios de forma temporal como Profesional Universitario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</si>
  <si>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Prestación de servicios de manera temporal como Tecnologo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</si>
  <si>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Profesional II en la Dirección Técnica de Fondos para brindar apoyo integral en la gestión administrativa, financiera, giros y soporte operativo de la Agencia de Educación Postsecundaria de Medellín – SAPIENCIA. </t>
  </si>
  <si>
    <t>Prestación de servicios de forma temporal como Profesional III en la Oficina Asesora Jurídica, para brindar apoyo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 </t>
  </si>
  <si>
    <t>Prestación de servicios de manera temporal como Técnologo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</si>
  <si>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</si>
  <si>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III, para apoyar la supervisión de la ejecución contractual y la etapa pos contractual de los contratos de la Subdirección Administrativa, Financiera y de Apoyo a la Gestión y la Oficina Asesora Jurídica de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</si>
  <si>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y la Agencia de Educación Postsecundaria de Medellín - Sapiencia.</t>
  </si>
  <si>
    <t>Prestación de servicios de forma temporal como Profesional III en la Subdirección Administrativa, Financiera y de Apoyo a la Gestión, para brindar apoyo jurídico a la Subdirección Administrativa, Financiera y de Apoyo a la Gestión de la Agencia de Educación Postsecundaria de Medellín – Sapiencia. </t>
  </si>
  <si>
    <t>Prestación de servicios de forma temporal como Profesional III en la Subdirección Administrativa, Financiera y de Apoyo en la Gestión para apoyar en el proceso de crédito y cartera en etapa final de amortización, derivado de los fondos de créditos condonables para la Educación Postsecundaria de Sapiencia. </t>
  </si>
  <si>
    <t>Prestación de Servicios de forma temporal como Profesional III en la Subdirección Administrativa, Financiera y de apoyo a la gestión para la estructuración integral de procesos relacionados con el mantenimiento de la infraestructura física y los sistemas complementarios de la Agencia de Educación Postsecundaria de Medellín – Sapiencia. </t>
  </si>
  <si>
    <t>Prestación de servicios de forma temporal como Profesional 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</si>
  <si>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Profesional III en la Subdirección Administrativa, Financiera y de Apoyo a la Gestión para apoyar en el seguimiento de los instrumentos de planeación y acciones de mejora de los procesos adscritos a la Subdirección de la Agencia de Educación Postsecundaria de Medellín - SAPIENCIA</t>
  </si>
  <si>
    <t>Prestación de servicios de forma temporal como Técnico III en la Subdirección Administrativa, Financiera y de apoyo a la gestión, para apoyar el proceso de gestión administrativa en el marco de los programas y proyectos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</si>
  <si>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  </t>
  </si>
  <si>
    <t>Prestación de servicios de forma temporal como auxiliar en la Subdirección Administrativa, Financiera y de Apoyo a la gestión, en la Ciudadela Occidente, para apoyar las actividades administrativas, logísticas y operativas de forma integral y en las diferentes sedes donde se ofertan los servicios de la Agencia de Educación Postsecundaria de Medellín - Sapiencia. </t>
  </si>
  <si>
    <t>Prestación de servicios de forma temporal como Técnico II en la Subdirección Administrativa, Financiera y de Apoyo a la Gestión para el apoyo en el proceso de gestión administrativa en el marco de los programas y proyectos de la Agencia de Educación Postsecundaria de Medellín - Sapiencia</t>
  </si>
  <si>
    <t>Prestación de servicios de forma temporal como Especialista II en la Subdirección Administrativa, Financiera y de Apoyo a la Gestión, para apoyar en el seguimiento, implementación, soporte, mantenimiento y ejecución del Sistema Aurora, así como el apoyo técnico y administrativo integral al proceso de Sistemas de las Tecnologías de la Información y las Comunicaciones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</si>
  <si>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</si>
  <si>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</si>
  <si>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</si>
  <si>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I en la Dirección Técnica de Fondos para apoyar la gestión operativa y supervisión de contratos bajo el componente técnico, financiero, contable y administrativo de la Agencia de Educación Postsecundaria de Medellín-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</si>
  <si>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</si>
  <si>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 temporal como Profesional III en la Subdirección para la Gestión de la Educación Postsecundaria –GEP, para la planificación, gestión y seguimiento de las actividades administrativas y estratégicas de los proyectos de la Subdirección y de la Agencia de Educación Postsecundaria de Medellín - Sapiencia.   </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</si>
  <si>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</si>
  <si>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de forma temporal como Profesional II en la Dirección Técnica de Fondos, para apoyar la planificación y seguimiento de actividades administrativas, contractuales y de apoyo a la supervisión de la dependencia</t>
  </si>
  <si>
    <t>Prestación de servicios de forma temporal como Profesional II en la Dirección Técnica de Fondos para la difusión de las convocatorias, gestión y apoyo en el desarrollo de actividades con los actores de las comunidades, así como en la divulgación de la oferta en los territorios, relacionado con el Programa Único de Acceso y Permanencia (PUAP) de la Agencia de Educación Postsecundaria de Medellín - Sapiencia.</t>
  </si>
  <si>
    <t>Prestación de servicios de forma temporal como Profesional Universitario III en la Subdirección para la Gestión de la Educación Postsecundaria – GEP, para el apoyo de las actividades relacionadas al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 </t>
  </si>
  <si>
    <t>Prestación de servicios de forma temporal como Profesional Universitario II en la Subdirección para la Gestión de la Educación Postsecundaria – GEP, destinado a realizar las actividades administrativas, contractuales y de supervisión relacionadas con la operación del proyecto de Consolidación del sistema de investigación, innovación y emprendimiento del distrito de Medellín. </t>
  </si>
  <si>
    <t>Prestación de servicios de forma temporal como Profesional Universitario II en la Subdirección para la Gestión de la Educación Postsecundaria para apoyar los procesos de supervisión derivados del proyecto implementación del ecosistema de la ciudadela digital universitaria @medellín y demás proyectos que hagan parte de la subdirección para Sapiencia.  </t>
  </si>
  <si>
    <t>Prestación de servicios de forma temporal como Profesional Universitario PII en la Subdirección Gestión de la Educación Postsecundaria-GEP, para apoyar los procesos de supervisión, gestión y seguimiento de las actividades administrativas y técnicas del Proyecto Implementación del programa Bilingüismo y demás proyectos de la Subdirección para Sapiencia.</t>
  </si>
  <si>
    <t>Prestación de servicios de forma temporal como profesional Universitario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</si>
  <si>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Profesional II en la Subdirección Administrativa, Financiera y de Apoyo a la Gestión, para apoyar en el desarrollo, implementación y puesta en marcha del sistema integrado con aplicativos, formularios y demás relacionados para la Agencia de Educación Postsecundaria de Medellín. - SAPIENCIA. </t>
  </si>
  <si>
    <t>Prestación de servicios de forma temporal como Profesional II en la Subdirección Administrativa, Financiera y de Apoyo a la Gestión, para apoyar en la administración de nube pública y privada, desarrollo, implementación y puesta en marcha de aplicativos y demás relacionados,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</si>
  <si>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</si>
  <si>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</si>
  <si>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</si>
  <si>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</si>
  <si>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</si>
  <si>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</si>
  <si>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Estudiante Universitario I en la Subdirección Administrativa, Financiera y de Apoyo a la Gestión para apoyar la implementación y puesta en marcha de aplicativos, gestión de formularios, soporte a usuarios, actualización del inventario de activos tecnológicos y demás sistemas tecnológicos de TI de la citada subdirección de la Agencia de Educación Postsecundaria de Medellín – SAPIENCIA. </t>
  </si>
  <si>
    <t>Persona jurídica</t>
  </si>
  <si>
    <t>173 DE 2025</t>
  </si>
  <si>
    <t>176 DE 2025</t>
  </si>
  <si>
    <t>177 DE 2025</t>
  </si>
  <si>
    <t>178 DE 2025</t>
  </si>
  <si>
    <t>179 DE 2025</t>
  </si>
  <si>
    <t>180 DE 2025</t>
  </si>
  <si>
    <t>181 DE 2025</t>
  </si>
  <si>
    <t>182 DE 2025</t>
  </si>
  <si>
    <t>183 DE 2025</t>
  </si>
  <si>
    <t>184 DE 2025</t>
  </si>
  <si>
    <t>185 DE 2025</t>
  </si>
  <si>
    <t>186 DE 2025</t>
  </si>
  <si>
    <t>187 DE 2025</t>
  </si>
  <si>
    <t>188 DE 2025</t>
  </si>
  <si>
    <t>189 DE 2025</t>
  </si>
  <si>
    <t>190 DE 2025</t>
  </si>
  <si>
    <t>192 DE 2025</t>
  </si>
  <si>
    <t>193 DE 2025</t>
  </si>
  <si>
    <t>195 DE 2025</t>
  </si>
  <si>
    <t>196 DE 2025</t>
  </si>
  <si>
    <t>198 DE 2025</t>
  </si>
  <si>
    <t>200 DE 2025</t>
  </si>
  <si>
    <t>201 DE 2025</t>
  </si>
  <si>
    <t>202 DE 2025</t>
  </si>
  <si>
    <t>203 DE 2025</t>
  </si>
  <si>
    <t>205 DE 2025</t>
  </si>
  <si>
    <t>CONTRATO INTERADMINISTRATIVO ESPECIFICO NO. 24 DE ADMINISTRACIÓN DELEGADA DE RECURSOS PARA PRESTAR APOYO LOGÍSTICO EN EL SERVICIO DE TRANSPORTE TERRESTRE AUTOMOTOR ESPECIAL DE PASAJEROS, REGIDO POR EL CONVENIO INTERADMINISTRATIVO MARCO DE ADMINISTRACIÓN DELEGADA NO. 039 DE 2015, CELEBRADO ENTRE LA AGENCIA DE EDUCACIÓN POSTSECUNDARIA DE MEDELLÍN – SAPIENCIA Y LA EMPRESA PARA LA SEGURIDAD Y SOLUCIONES URBANAS – ESU.</t>
  </si>
  <si>
    <t>PRESTACIÓN DE SERVICIOS DE FORMA TEMPORAL COMO PROFESIONAL III EN LA SUBDIRECCIÓN PARA LA GESTIÓN DE LA EDUCACIÓN POSTSECUNDARIA -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</si>
  <si>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DE FORMA TEMPORAL COMO PROFESIONAL III EN LA SUBDIRECCIÓN PARA LA GESTIÓN DE LA EDUCACIÓN POSTSECUNDARIA -GEP, PARA FORMULAR POSIBLES ALIANZAS CON LOS DIFERENTES ACTORES DE SECTORES PÚBLICOS Y PRIVADOS DE ORDEN NACIONAL E INTERNACIONAL QUE PROMUEVAN PROGRAMAS DE INTERCAMBIO CULTURAL Y DE IDIOMAS, ASÍ COMO ACCIONES ADMINISTRATIVAS Y TÉCNICAS DE PROYECTOS ESTRATÉGICOS DE LA SUBDIRECCIÓN PARA LA AGENCIA DE EDUCACIÓN POSTSECUNDARIA DE MEDELLÍN SAPIENCIA.</t>
  </si>
  <si>
    <t>PRESTACIÓN DE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</si>
  <si>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PRESTACIÓN DE SERVICIOS DE FORMA TEMPORAL COMO PROFESIONAL UNIVERSITARIO EN LA SUBDIRECCIÓN PARA LA GESTIÓN DE LA EDUCACIÓN POSTSECUNDARIA -GEP, PARA APOYAR LA ATENCIÓN AL CIUDADANO, ACTIVIDADES LOGÍSTICAS, GESTIÓN DOCUMENTAL, ATENCIÓN A PQRSDF Y ASESORÍA A LOS BENEFICIARIOS E INTERESADOS VINCULADOS CON LOS PROYECTOS DE LA SUBDIRECCIÓN EN LA AGENCIA DE EDUCACIÓN POSTSECUNDARIA DE MEDELLÍN - SAPIENCIA.</t>
  </si>
  <si>
    <t>PRESTACIÓN DE SERVICIOS DE FORMA TEMPORAL COMO ESTUDIANTE UNIVERSITARIO III EN LA SUBDIRECCIÓN PARA LA GESTIÓN DE LA EDUCACIÓN POSTSECUNDARIA - GEP, PARA APOYAR TÉCNICA, ADMINISTRATIVA Y ASISTENCIALMENTE EN LA GESTIÓN DOCUMENTAL, Y LA EJECUCIÓN DE LOS PROCESOS DE GESTIÓN DE LOS PROYECTOS DE LA SUBDIRECCIÓN PARA LA AGENCIA DE EDUCACIÓN POSTSECUNDARIA DE MEDELLÍN -SAPIENCIA.</t>
  </si>
  <si>
    <t>PRESTACIÓN DE SERVICIOS DE FORMA TEMPORAL COMO TECNÓLOGO III EN LA SUBDIRECCIÓN ADMINISTRATIVA, FINANCIERA Y DE APOYO A LA GESTIÓN PARA APOYAR EL DESARROLLO, IMPLEMENTACIÓN, PUESTA EN MARCHA Y SOPORTE DEL PROYECTO DE SISTEMATIZACIÓN AURORA Y DE APOYO A OTROS APLICATIVOS, FORMULARIOS Y DEMÁS PROCESOS DE TI DE LA SUBDIRECCIÓN ADMINISTRATIVA, FINANCIERA Y DE APOYO A LA GESTIÓN, ADSCRITOS A LA AGENCIA DE EDUCACIÓN POSTSECUNDARIA DE MEDELLÍN -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</si>
  <si>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</si>
  <si>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TÉCNICO II EN LA SUBDIRECCIÓN ADMINISTRATIVA, FINANCIERA Y DE APOYO A LA GESTIÓN, PARA EL PROCESO DE GESTIÓN Y RECUPERACIÓN DE CARTERA DE LOS CRÉDITOS EDUCATIVOS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</si>
  <si>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</si>
  <si>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TÉCNICO 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</si>
  <si>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</si>
  <si>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COMO AUXILIAR OPERATIVO, PARA EL APOYO EN LA EJECUCIÓN DE LOS 8 PROCESOS TÉCNICOS Y LOS 8 PROCEDIMIENTOS DE LA GESTIÓN DOCUMENTAL, DESDE LA PLANEACIÓN, HASTA LA VALORACIÓN Y EN LA UTILIZACIÓN ADECUADA DE LA INFORMACIÓN QUE CONFORMA EL ARCHIVO GENERAL DE SAPIENCIA.</t>
  </si>
  <si>
    <t>CONTRATAR EL MANTENIMIENTO PREVENTIVO Y CORRECTIVO DE LOS ASCENSORES MARCA SCHINDLER UBICADOS EN LA CIUDADELA OCCIDENTE -C4TA-, SEDE DE LA AGENCIA DE EDUCACIÓN POSTSECUNDARIA DE MEDELLÍN - SAPIENCIA.</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</si>
  <si>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</si>
  <si>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</si>
  <si>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</si>
  <si>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 SERVICIOS DE SOPORTE TÉCNICO, ACTUALIZACIÓN Y MANTENIMIENTO DEL SISTEMA DE INFORMACIÓN ISOLUCION EN LA AGENCIA DE EDUCACIÓN POSTSECUNDARIA DE MEDELLÍN- SAPIENCIA.</t>
  </si>
  <si>
    <t>TOTAL EJECUCIÓN</t>
  </si>
  <si>
    <t>PRESTACIÓN DE SERVICIOS DE FORMA TEMPORAL COMO PROFESIONAL III EN LA DIRECCIÓN TÉCNICA DE FONDOS DE SAPIENCIA, PARA EL ACOMPAÑAMIENTO JURÍDICO DE LA AGENCIA DE EDUCACIÓN POSTSECUNDARIA DE MEDELLÍN – SAPIENCIA.</t>
  </si>
  <si>
    <t>PRESTACIÓN DE SERVICIOS DE FORMA TEMPORAL COMO PROFESIONAL III EN LA OFICINA ASESORA DE PLANEACIÓN DE LA AGENCIA COMO ANALISTA CUALITATIVO DEL OBSERVATORIO DE SAPIENCIA PARA REALIZAR EL ANÁLISIS DE INFORMACIÓN PROVENIENTE DE LOS DIFERENTES ACTORES DE LA EDUCACIÓN POSTSECUNDARIA, ASÍ COMO LA ESTRATEGIA DE POSICIONAMIENTO Y RELACIONAMIENTO.</t>
  </si>
  <si>
    <t>Prestación de servicios de forma temporal como asesor II en la Dirección General, para orientar y definir el diseño y ejecución de estrategias en educación Postsecundaria en aras de facilitar el cumplimiento de los objetivos misionales de la entidad y los proyectos estratégicos de ciudad en los que participa la Agencia de Educación Postsecundaria de Medellín – SAPIENCIA así como proveer orientaciones técnicas para el eficiente desarrollo de la gestión interna y externa para el cumplimiento de los objetivos propuestos desde la Dirección General.</t>
  </si>
  <si>
    <t>Prestación de servicios de forma temporal como Asesor II en el área de planeación para realizar el seguimiento a las estrategias misionales de la Agencia de Educación Postsecundaria de Medellín – SAPIENCIA y definir las acciones de direccionamiento estratégico orientadas al logro tanto de los objetivos misionales de la Agencia como lo establecido en el Plan de Desarrollo Distrital, así como brindar orientaciones técnicas a la Dirección General para el desarrollo y cumplimiento de los objetivos trazados.</t>
  </si>
  <si>
    <t>Prestación de servicios de forma temporal como Profesional III en la Oficina Asesora Jurídica, para apoyar las actividades que se relacionan con la defensa judicial, extrajudicial y daño antijurídico, gestión en la recuperación de cartera y apoyar la gestión y actualización del PAA de la Agencia de Educación Postsecundaria de Medellín- Sapiencia.</t>
  </si>
  <si>
    <t>Prestación de servicios de forma temporal como Asesor II en el área de comunicaciones, para acompañar la difusión de los programas y proyectos, a través del diseño, planeación y ejecución de un plan estratégico de comunicaciones interno y externo, promoviendo el relacionamiento y el acercamiento con los diferentes públicos objetivos de la Agencia de Educación Postsecundaria de Medellín.</t>
  </si>
  <si>
    <t>Prestación de servicios de forma temporal como profesional III en la Oficina Asesora Jurídica para brindar apoyo en las diferentes etapas de los procesos contractuales; apoyo a las liquidaciones de contratos, convenios y órdenes de compra, y orientación legal y acompañamiento a las áreas de la Agencia de Educación Postsecundaria de Medellín-Sapiencia.</t>
  </si>
  <si>
    <t>Prestación de servicios de forma temporal como profesional III en la Oficina Asesora Jurídica para apoyar los diferentes procesos de selección contractual y/o contrataciones directas de la Agencia, la gestión de la planeación contractual, además del apoyo jurídico en la revisión en todo lo correspondiente a las diferentes etapas de los procesos contractuales; proporcionar orientación legal y acompañamiento a las áreas de la Agencia de Educación Postsecundaria de Medellín-Sapiencia.</t>
  </si>
  <si>
    <t>Prestación de servicios de forma temporal como profesional III en la Oficina Asesora Jurídica correspondientes al rol logístico en lo administrativo, económico, contable y financiero elaborando y consolidando los diferentes documentos que requieren los procesos para el apoyo de las actividades administrativas y financieras en las diferentes etapas de contratación de la Agencia de Educación Postsecundaria de Medellín – SAPIENCIA.</t>
  </si>
  <si>
    <t>Prestación de servicios de forma temporal como Especialista II en la Subdirección Administrativa, Financiera y de Apoyo a la Gestión para proporcionar acompañamiento jurídico integral a los procesos, así como en las diferentes etapas de los procesos contractuales de la Agencia de Educación Postsecundaria de Medellín - Sapiencia.</t>
  </si>
  <si>
    <t>Prestación de servicios profesionales de forma temporal como Profesional P III de la Oficina Asesora de Planeación de Sapiencia en calidad de enlace técnico con las otras dependencias de la Agencia para apoyar el seguimiento a los instrumentos de planeación y la estructuración de programas relacionados con la educación postsecundaria, así como el diligenciamiento de la matriz del Índice de Transparencia y Acceso a la Información (ITA)</t>
  </si>
  <si>
    <t>Prestación de servicios profesionales de forma temporal como Profesional III de la Oficina Asesora de Planeación de la Agencia para apoyar las actividades de planeación y consolidación de instrumentos, planes, programas y proyectos de la Agencia y los reportes en las plataformas SAP, SUIFP y MGA WEB y la transición a la plataforma PIIP para los proyectos de inversión y los diferentes instrumentos de seguimiento de la Agencia de Educación Postsecundaria de Medellín – Sapiencia.</t>
  </si>
  <si>
    <t>Prestación de servicios profesionales de forma temporal como Especialista II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</si>
  <si>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Prestación de servicios profesionales de forma temporal como Asesor II para el relacionamiento con el Concejo de Medellín y la interacción con entes del conglomerado público que desde la dirección general se requieran para el cumplimiento de los objetivos misionales de la Agencia de Educación Postsecundaria de Medellín – SAPIENCIA.</t>
  </si>
  <si>
    <t>Prestación de servicios de forma temporal como Profesional III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de Medellín Sapiencia.</t>
  </si>
  <si>
    <t>Prestación de servicios profesionales de forma temporal como PI en diseño gráfico y medios audiovisuales para el área de comunicaciones de la Agencia de Educación Postsecundaria de Medellín – Sapiencia y la Ciudadela para la Cuarta Revolución y Transformación del Aprendizaje – C4ta.</t>
  </si>
  <si>
    <t>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</si>
  <si>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Prestación de servicios de forma temporal como Profesional III en la Oficina Asesora Jurídica para brindar apoyo en las diferentes etapas de los procesos contractuales; proporcionar orientación legal y acompañamiento a las áreas misionales de la Agencia de Educación Postsecundaria de Medellín-Sapiencia.</t>
  </si>
  <si>
    <t>Prestación de servicios de forma temporal como Profesional III en la Oficina de Control Interno para brindar apoyo jurídico en la gestión, seguimiento y fortalecimiento de los procesos del Sistema de Control Interno de la Agencia de Educación Postsecundaria de Medellín-SAPIENCIA.</t>
  </si>
  <si>
    <t>Prestación de servicios de forma temporal como Profesional I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</si>
  <si>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Profesional en la Oficina de Control Interno para brindar apoyo en la gestión contable y en el fortalecimiento de los procesos del Sistema de Control Interno de la Agencia de Educación Postsecundaria de Medellín-SAPIENCIA.</t>
  </si>
  <si>
    <t>Prestación de servicios de forma temporal como Tecnólogo III en la Subdirección Administrativa, en el área de Gestión Documental, en la administración documental y la Archivística, igualmente, apoyar en la ejecución de los procesos y procedimientos de la Agencia de Educación Postsecundaria de Medellín – SAPIENCIA, desde la producción documental hasta la valoración.</t>
  </si>
  <si>
    <t>Prestación de servicios de forma temporal como Profesional II en la Subdirección Administrativa, Financiera y de Apoyo a la Gestión, para apoyar en la administración, manejo y soluciones con relación a la seguridad de la infraestructura tecnológica y la información para la Agencia de Educación Postsecundaria de Medellín - Sapiencia.</t>
  </si>
  <si>
    <t>Prestación de servicios de forma temporal como Tecnólogo III en la Subdirección Administrativa, Financiera y de Apoyo a la Gestión, para el apoyo técnico en la administración de nube pública y privada, desarrollos e implementación de aplicativos, formularios y demás procesos de TI, adscritos a la Agencia de Educación Postsecundaria de Medellín – SAPIENCIA</t>
  </si>
  <si>
    <t>Prestación de servicios de forma temporal como Profesional II en la Subdirección Administrativa, Financiera y de Apoyo a la Gestión, para apoyar en la supervisión de las actividades de mantenimiento, conservación de infraestructura y gestión logística, garantizando el cumplimiento de normativas, estándares de calidad y objetivos estratégicos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</si>
  <si>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</si>
  <si>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en la Dirección Técnica de Fondos para apoyar la gestión operativa bajo el componente técnico, estadístico, financiero y administrativo de la Agencia de Educación Postsecundaria de Medellín</t>
  </si>
  <si>
    <t>Prestación de servicios profesionales de forma temporal como Asesor I para apoyar, desde la Dirección General, la definición, ejecución y desarrollo del proceso de articulación con la Secretaría de Desarrollo Económico del Distrito de Medellín y en especial con la estrategia de ciudad EstudIA, derivadas de la sinergia con el conglomerado para la formación en habilidades digitales en concordancia con los objetivos de formación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</si>
  <si>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</si>
  <si>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Especialista II, con el objetivo de divulgar la oferta y gestionar la presencia institucional de Sapiencia en los territorios. Esto incluye la promoción de programas y proyectos relacionados con la ampliación del acceso y la permanencia en la educación postsecundaria, así como lo referente al servicio social.</t>
  </si>
  <si>
    <t>Prestación de servicios profesionales de forma temporal como Profesional III en la Oficina de Planeación para apoyar la formulación y seguimiento de la Política Pública de Educación Postsecundaria de Medellín en articulación con los integrantes del sistema de educación postsecundaria del Distrito de Medellín.</t>
  </si>
  <si>
    <t>Prestación de servicios de forma temporal como Tecnólogo III, en la Dirección Técnica de Fondos, brindando apoyo administrativo, técnico y operativo en los territorios a los beneficiarios, instituciones y entidades, en la divulgación del Programa Único de Acceso y Permanencia (PUAP) de la Agencia de educación postsecundaria de Medellín - Sapiencia.</t>
  </si>
  <si>
    <t>Prestación de servicios de forma temporal como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</si>
  <si>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Profesional II en el proceso de Planeación Estratégica de la Agencia de Educación Postsecundaria de Medellín – Sapiencia para diseñar estrategias gráficas y campañas publicitarias que permitan el fortalecimiento del Observatorio de Sapiencia ODES.</t>
  </si>
  <si>
    <t>Prestación de servicios profesionales de forma temporal como Profesional en la Oficina Asesora de Planeación de la Agencia para la recopilación, uso, manejo y análisis de la información estadística producida desde el Observatorio de Sapiencia – OdeS.</t>
  </si>
  <si>
    <t>Prestación de servicios de forma temporal como profesional II en la Oficina Asesora Jurídica para brindar apoyo en la operación legal del cobro de saldos de los créditos, exigibilidad de las deudas, elaboración de la resolución de los recursos que los beneficiarios interpongan, seguimiento a las notificaciones en los términos de ley y demás solicitudes realizadas por la Oficina Asesora Jurídica de la Agencia de Educación Postsecundaria de Medellín - Sapiencia.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</si>
  <si>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</si>
  <si>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Especialista II en la Subdirección para la Gestión de la Educación Postsecundaria – GEP, para apoyar las actividades del proyecto de implementación del ecosistema de la ciudadela digital universitaria @medellín, en línea con las estrategias establecidas para alcanzar las metas del plan de acción institucional de la Subdirección para la Agencia de Educación postsecundaria de Medellín Sapiencia. </t>
  </si>
  <si>
    <t>Prestación de servicios de forma temporal como Especialista I en la Subdirección para la Gestión de la Educación Postsecundaria –GEP, para apoyar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Occidente – C4ta.</t>
  </si>
  <si>
    <t>Prestación de servicios de forma temporal como Especialista II en la Subdirección para la Gestión de la Educación Postsecundaria –GEP para ejecutar la planificación y seguimiento de las actividades administrativas y estratégicas relacionadas con el proyecto implementación del programa vision4rios en el distrito de Medellín y la gestión académica de proyectos de la Subdirección para la Agencia de Educación Postsecundaria de Medellín Sapiencia</t>
  </si>
  <si>
    <t>Prestación de servicios de forma temporal como Especialista I en la Subdirección para la Gestión de la Educación Postsecundaria –GEP, para identificar, formular y ejecutar posibles alianzas con los diferentes actores de sectores públicos y privados, así como acciones administrativas y técnicas de proyectos estratégicos de la Subdirección para la Agencia de Educación postsecundaria de Medellín Sapiencia. </t>
  </si>
  <si>
    <t>Prestación de servicios de forma temporal como Especialista II en la Subdirección Administrativa, Financiera y de apoyo a la gestión, para apoyar las actividades administrativas, técnicas, logísticas para el adecuado funcionamiento de la Ciudadela de Occidente, de la Agencia de Educación Postsecundaria de Medellín – SAPIENCIA.</t>
  </si>
  <si>
    <t>Prestación de servicios de forma temporal como Especialista II en la Subdirección Administrativa, Financiera y de apoyo a la gestión para apoyar en los procesos de atención al ciudadano y gestión documental de la Agencia de Educación Postsecundaria de Medellín - Sapiencia, asegurando la planificación, ejecución y mejora continua según los lineamientos del Sistema Integrado de Gestión.</t>
  </si>
  <si>
    <t>Prestación de servicios de forma temporal como Especialista II en la Subdirección Administrativa, Financiera y de apoyo a la gestión, para apoyar en el acompañamiento integral al proceso de crédito y cartera hasta su etapa final de amortización, derivado de los fondos de créditos condonables para la educación postsecundaria.</t>
  </si>
  <si>
    <t>Prestación de servicios de forma temporal como Profesional en la Subdirección Administrativa, Financiera y de Apoyo a la Gestión, para apoyar los procesos presupuestales, contables, financieros y administrativos de la Agencia de Educación Postsecundaria de Medellín – SAPIENCIA.</t>
  </si>
  <si>
    <t>Prestación de servicios de forma temporal como Profesional I en la Subdirección Administrativa, Financiera y de Apoyo a la Gestión, para el apoyo administrativo del proceso de Gestión de Talento Humano, de la Agencia de Educación Postsecundaria de Medellín – Sapiencia.</t>
  </si>
  <si>
    <t>Prestación de servicios de forma temporal como Técnico II en la Subdirección para la Gestión de la Educación Postsecundaria – GEP, para apoyar las actividades de dinamización y difusión de las estrategias del proyecto implementación del ecosistema de la ciudadela digital universitaria @medellín, en la sala Satélite del corregimiento de Santa Elena.</t>
  </si>
  <si>
    <t>Prestación de servicios de forma temporal como Profesional II en la Subdirección para la Gestión de la Educación Postsecundaria – GEP, para el apoyo, seguimiento y monitoreo de la etapa pre-contractual, contractual y post- contractual de los convenios y contratos que se desarrollen dentro del proyecto implementación del ecosistema de la ciudadela digital universitaria @medellín y demás proyectos que hagan parte de la Subdirección para Sapiencia.</t>
  </si>
  <si>
    <t>Prestación de servicios de forma temporal como auxiliar administrativo en la Oficina de Control Interno para el fortalecimiento, seguimiento y mejora continua de los procesos del sistema de control interno de la Agencia de Educación Postsecundaria de Medellín-SAPIENCIA.</t>
  </si>
  <si>
    <t>Prestación de servicios de forma temporal como Profesional Universitario PII en la Dirección Técnica de Fondos para la planificación y seguimiento de actividades administrativas, contractuales y de apoyo a la supervisión en diversos proyectos de la Dirección Técnica de Fondos.</t>
  </si>
  <si>
    <t>Prestación de servicios de forma temporal como Profesional I en la Subdirección Administrativa, Financiera y de Apoyo a la Gestión, para apoyar en el desarrollo, implementación y puesta en marcha de aplicativos, formularios y demás,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</si>
  <si>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</si>
  <si>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de un Tecnólogo III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t>
  </si>
  <si>
    <t>Prestación de servicios de forma temporal como Profesional Universitario, en la Dirección Técnica de Fondos, para brindar apoyo en las actividades administrativas, financieras, logísticas y en el soporte operativo de la Agencia de Educación Postsecundaria de Medellín – Sapiencia.</t>
  </si>
  <si>
    <t>Prestación de servicios de forma temporal como Auxiliar en la Subdirección Administrativa, Financiera y de Apoyo a la Gestión para apoyo técnico, operativo y administrativo en la gestión del proceso de atención a la ciudadanía a través de los diferentes canales: virtual, telefónico y presencial de la agencia de educación postsecundaria de Medellín – Sapiencia.</t>
  </si>
  <si>
    <t>Prestación de servicios de forma temporal como Técnico III en la Dirección Técnica de Fondos para brindar apoyo en las actividades administrativas, financieras y operativas relacionadas con la ejecución del Programa Único de Acceso y Permanencia (PUAP), gestionado por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</si>
  <si>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</si>
  <si>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profesionales de forma temporal como Profesional II en la Subdirección para la Gestión de la Educación Postsecundaria –GEP, para el apoyo como arquitecto en la plataforma para la gestión e integración e implementación del ecosistema de la ciudadela digital universitaria @medellín para la Agencia de Educación Postsecundaria de Medellín Sapiencia</t>
  </si>
  <si>
    <t>Prestación de servicios de forma temporal como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</si>
  <si>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</si>
  <si>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SUBDIRECCIÓN PARA LA GESTIÓN DE LA EDUCACIÓN POSTSECUNDARIA - GEP, PARA APOYAR EL DESARROLLO DE LAS ACTIVIDADES TÉCNICAS, OPERATIVAS, ADMINISTRATIVAS, CONTRACTUALES Y DE SUPERVISIÓN RELACIONADAS CON LA OPERACIÓN DEL PROYECTO DE CONSOLIDACIÓN DEL SISTEMA DE INVESTIGACIÓN, INNOVACIÓN Y EMPRENDIMIENTO DEL DISTRITO DE MEDELLÍN.</t>
  </si>
  <si>
    <t>PRESTACIÓN DE SERVICIOS DE FORMA TEMPORAL COMO ESTUDIANTE UNIVERSITARIO I EN LA SUBDIRECCIÓN ADMINISTRATIVA, FINANCIERA Y DE APOYO A LA GESTIÓN, PARA EL PROCESO DE GESTIÓN Y RECUPERACIÓN DE CARTERA DE LOS CRÉDITOS EDUCATIVOS DE LA AGENCIA DE EDUCACIÓN POSTSECUNDARIA DE MEDELLÍN - SAPIENCIA</t>
  </si>
  <si>
    <t>PRESTACIÓN DE SERVICIOS DE FORMA TEMPORAL COMO PROFESIONAL UNIVERSITARIO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“IMPLEMENTACIÓN DEL PROGRAMA VISION4RIOS EN EL DISTRITO DE MEDELLÍN PARA LA AGENCIA DE EDUCACIÓN POSTSECUNDARIA DE MEDELLÍN SAPIENCIA”.</t>
  </si>
  <si>
    <t>157 DE 2025</t>
  </si>
  <si>
    <t>175 DE 2025</t>
  </si>
  <si>
    <t>194 DE 2025</t>
  </si>
  <si>
    <t>197 DE 2025</t>
  </si>
  <si>
    <t>204 DE 2025</t>
  </si>
  <si>
    <t>206 DE 2025</t>
  </si>
  <si>
    <t>OC 142152</t>
  </si>
  <si>
    <t>OC 142428</t>
  </si>
  <si>
    <t>207 DE 2025</t>
  </si>
  <si>
    <t>208 DE 2025</t>
  </si>
  <si>
    <t>209 DE 2025</t>
  </si>
  <si>
    <t>211 DE 2025</t>
  </si>
  <si>
    <t>213 DE 2025</t>
  </si>
  <si>
    <t>214 DE 2025</t>
  </si>
  <si>
    <t>215 DE 2025</t>
  </si>
  <si>
    <t>216 DE 2025</t>
  </si>
  <si>
    <t>217 DE 2025</t>
  </si>
  <si>
    <t>219 DE 2025</t>
  </si>
  <si>
    <t>221 DE 2025</t>
  </si>
  <si>
    <t>CONTRATO INTERADMINISTRATIVO ESPECIFICO NRO. 23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 EN SUS DIFERENTES SEDES.</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</si>
  <si>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</si>
  <si>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PRESTACIÓN DE SERVICIOS DE SOPORTE TÉCNICO Y MANTENIMIENTO DEL SISTEMA DE GESTIÓN DOCUMENTAL "MERCURIO" EN LA AGENCIA DE EDUCACIÓN POSTSECUNDARIA DE MEDELLÍN - SAPIENCIA.</t>
  </si>
  <si>
    <t>AUNAR ESFUERZOS PARA EJECUTAR EL CONVENIO INTERADMINISTRATIVO MARCO NO. 504-6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</si>
  <si>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DEL SERVICIO DE ALMACENAMIENTO, CUSTODIA Y ADMINISTRACIÓN DEL ARCHIVO DE LA AGENCIA DE EDUCACIÓN POSTSECUNDARIA DE MEDELLÍN- SAPIENCIA.</t>
  </si>
  <si>
    <t xml:space="preserve">PRESTAR EL SERVICIO DE ÁREA PROTEGIDA PARA TODAS LOS, FUNCIONARIOS, CONTRATISTAS, ESTUDIANTES Y VISITANTES AL INTERIOR DE LA AGENCIA DE EDUCACIÓN POSTSECUNDARIA DE MEDELLÍN - SAPIENCIA, Y EN LA CIUDADELA DE OCCIDENTE. </t>
  </si>
  <si>
    <t>RENOVACIÓN DEL CENTRO DE DATOS DE LA NUBE DE GOOGLE PARA LA AGENCIA DE EDUCACIÓN POSTSECUNDARIA DE MEDELLÍN SAPIENCIA Y LA CIUDADELA UNIVERSITARIA DIGITAL @MEDELLÍN.</t>
  </si>
  <si>
    <t>PRESTAR EL SERVICIO INTEGRAL DE ASEO, CAFETERÍA Y MANTENIMIENTO, PARA EL ADECUADO CUIDADO DE LOS BIENES MUEBLES E INMUEBLES DE PROPIEDAD Y/O TENENCIA DE LA AGENCIA DE EDUCACIÓN POSTSECUNDARIA DE MEDELLÍN – SAPIENCIA.</t>
  </si>
  <si>
    <t>AUNAR ESFUERZOS TÉCNICOS, FINANCIEROS Y ADMINISTRATIVOS CON LA INSTITUCIÓN UNIVERSITARIA INSTITUTO TECNOLÓGICO METROPOLITANO - ITM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</si>
  <si>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POLITÉCNICO COLOMBIANO JAIME ISAZA CADAVID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PERÍODO ACADÉMICO 2025 1.</t>
  </si>
  <si>
    <t>AUNAR ESFUERZOS TÉCNICOS, FINANCIEROS Y ADMINISTRATIVOS CON LA INSTITUCIÓN UNIVERSITARIA COLEGIO MAYOR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</si>
  <si>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TECNOLÓGICO DE ANTIOQUIA TDEA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 1.</t>
  </si>
  <si>
    <t>PRESTACIÓN DE SERVICIOS DE FORMA TEMPORAL COMO TECNÓLOGO III EN LA SUBDIRECCIÓN ADMINISTRATIVA, FINANCIERA Y DE APOYO A LA GESTIÓN, PARA EL APOYO OPERATIVO Y ADMINISTRATIVO DEL PROCESO DE GESTIÓN DE TALENTO HUMANO,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</si>
  <si>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</si>
  <si>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PARA LA REALIZACIÓN DE EXÁMENES MÉDICOS OCUPACIONALES, INCLUIDOS EN EL PROFESIOGRAMA DEL ÁREA DE SEGURIDAD Y SALUD EN EL TRABAJO DE LA AGENCIA DE EDUCACIÓN POSTSECUNDARIA DE MEDELLÍN - SAPIENCIA.</t>
  </si>
  <si>
    <t>PRESTACIÓN DE SERVICIOS DE FORMA TEMPORAL COMO PROFESIONAL II EN COMUNICACIONES PARA PROYECTAR EL DISEÑO Y PUESTA EN MARCHA DE LA ESTRATEGIA COMUNICACIONAL INTERNA Y GESTIÓN DE LOS PROCESOS COMUNICACIONALES DE CADA UNO DE LOS PROGRAMAS DE SAPIENCIA, GARANTIZANDO LA ADECUADA IMPLEMENTACIÓN DEL MANUAL DE IMAGEN DE LA AGENCIA DE EDUCACIÓN POSTSECUNDARIA-SAPIENCIA.</t>
  </si>
  <si>
    <t>RECURSOS TOTALES DESEMBOLSADOS O PAGADOS.</t>
  </si>
  <si>
    <t>Cantidad de otrosíes y adiciones realizadas  (y sus montos).</t>
  </si>
  <si>
    <t>210 DE 2025</t>
  </si>
  <si>
    <t>218 DE 2025</t>
  </si>
  <si>
    <t>220 DE 2025</t>
  </si>
  <si>
    <t>222 DE 2025</t>
  </si>
  <si>
    <t>223 DE 2025</t>
  </si>
  <si>
    <t>224 DE 2025</t>
  </si>
  <si>
    <t>225 DE 2025</t>
  </si>
  <si>
    <t>227 DE 2025</t>
  </si>
  <si>
    <t>228 DE 2025</t>
  </si>
  <si>
    <t>229 DE 2025</t>
  </si>
  <si>
    <t>230 DE 2025</t>
  </si>
  <si>
    <t>231 DE 2025</t>
  </si>
  <si>
    <t>232 DE 2025</t>
  </si>
  <si>
    <t>233 DE 2025</t>
  </si>
  <si>
    <t>AUNAR ESFUERZOS TÉCNICOS, FINANCIEROS Y ADMINISTRATIVOS CON LA INSTITUCIÓN UNIVERSITARIA DIGITAL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</si>
  <si>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CONTRATO INTERADMINISTRATIVO DE MANDATO SIN REPRESENTACIÓN PARA ADMINISTRAR LA PRESTACIÓN DEL SERVICIO DE “MANTENIMIENTOS GENERALES, PREVENTIVOS Y CORRECTIVOS PARA LAS SEDES DE LA AGENCIA DE EDUCACIÓN POSTSECUNDARIA DE MEDELLÍN - SAPIENCIA”</t>
  </si>
  <si>
    <t>PRESTACIÓN DE SERVICIOS DE APOYO A LA GESTIÓN PARA EL ACCESO, CONSULTA Y REPORTE DE INFORMACIÓN EN LA PLATAFORMA CENTRAL DE INFORMACIÓN FINANCIERA CIFIN, PARA EL ÁREA DE CARTERA DE LA AGENCIA DE EDUCACIÓN POSTSECUNDARIA DE MEDELLÍN- SAPIENCIA</t>
  </si>
  <si>
    <t>TRANSFERIR A TÍTULO GRATUITO CIENTO VEINTITRÉS (123) BIENES MUEBLES PARA APOYAR A LA INSTITUCIÓN UNIVERSITARIA COLEGIO MAYOR ENCAMINADOS AL FORTALECIMIENTO DIGITAL Y DESARROLLO ESTRATÉGICO DE LAS INSTITUCIONES DE EDUCACIÓN SUPERIOR ADSCRITAS AL DISTRITO PARA EL CUMPLIMIENTO DE SUS FINES MISIONALES.</t>
  </si>
  <si>
    <t>PRESTACIÓN DE SERVICIOS DE FORMA TEMPORAL COMO ESPECIALISTA I EN LA SUBDIRECCIÓN PARA LA GESTIÓN DE LA EDUCACIÓN POSTSECUNDARIA –GEP, PARA APOYAR LAS ACTIVIDADES ADMINISTRATIVAS Y ESTRATÉGICAS DEL ACCESO, ORIENTACIÓN Y CALIDAD DE LA PERMANENCIA EN LA EDUCACIÓN SUPERIOR, LA EDUCACIÓN PARA EL TRABAJO Y EL DESARROLLO HUMANO Y EDUCACIÓN INFORMAL, QUE PERMITAN LA TOMA DE DECISIONES AL INTERIOR DEL PROYECTO FORTALECIMIENTO DEL ACCESO Y PERMANENCIA EN LA EDUCACIÓN POSTSECUNDARIA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</si>
  <si>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</si>
  <si>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</si>
  <si>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ADQUISICIÓN Y SUMINISTRO DE IMPLEMENTOS DE OFICINA NECESARIOS PARA EJECUTAR DE UNA MANERA ÓPTIMA, EFICIENTE Y EFECTIVA LAS ACTIVIDADES ADMINISTRATIVAS Y OPERATIVAS DE LA AGENCIA DE EDUCACIÓN POSTSECUNDARIA DE MEDELLÍN SAPIENCIA, CON EL FIN DE ASEGURAR EL ADECUADO DESARROLLO DE SUS FUNCIONES INSTITUCIONALES.</t>
  </si>
  <si>
    <t>ADQUIRIR ACCESORIOS Y PERIFÉRICOS PARA EL FORTALECIMIENTO DE LA INFRAESTRUCTURA TECNOLÓGICA DE LA AGENCIA DE EDUCACIÓN POSTSECUNDARIA DE MEDELLÍN - SAPIENCIA Y SUS SEDES.</t>
  </si>
  <si>
    <t>PRESTACIÓN DE SERVICIOS DE FORMA TEMPORAL COMO AUXILIAR PARA LLEVAR A CABO LAS DIFERENTES ACTIVIDADES DE GESTIÓN DOCUMENTAL, ARCHIVO Y DEMÁS ACTIVIDADES OPERATIVAS Y LOGÍSTICAS QUE LE SEAN ENCOMENDADAS EN EL MARCO DE LA OPERACIÓN DE LA OFICINA ASESORA JURÍDICA Y CONTRATACIÓN DE LA AGENCIA DE EDUCACIÓN POSTSECUNDARIA DE MEDELLÍN – SAPIENCIA.</t>
  </si>
  <si>
    <t>PRESTACIÓN DE SERVICIOS DE FORMA TEMPORAL COMO ESTUDIANTE I UNIVERSITARIO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</si>
  <si>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EN LA DIRECCIÓN TÉCNICA DE FONDOS PARA EL ACOMPAÑAMIENTO JURÍDICO Y APOYO A LA SUPERVISIÓN EN LAS ETAPAS PRECONTRACTUAL, CONTRACTUAL Y POSTCONTRACTUAL DE LA AGENCIA DE EDUCACIÓN POSTSECUNDARIA DE MEDELLÍN – SAPIENCIA</t>
  </si>
  <si>
    <t>PRESTACIÓN DE SERVICIOS DE FORMA TEMPORAL COMO TECNÓLOGO III EN LA SUBDIRECCIÓN ADMINISTRATIVA, FINANCIERA Y DE APOYO A LA GESTIÓN, PARA EL APOYO TÉCNICO EN DESARROLLOS E IMPLEMENTACIÓN DE APLICATIVOS, FORMULARIOS Y DEMÁS PROCESOS DE TI CON ÉNFASIS EN LAS NECESIDADES DE LA DIRECCIÓN TÉCNICA DE FONDOS, ADSCRITOS A LA AGENCIA DE EDUCACIÓN POSTSECUNDARIA DE MEDELLÍN – SAPIENCIA</t>
  </si>
  <si>
    <t>RECURSOS PENDIENTES POR DESEMBOLSAR</t>
  </si>
  <si>
    <t>% EJECUCIÓN FINANCIERA CONTRATO</t>
  </si>
  <si>
    <t>TOTAL EJECUCIÓN PRESUPUESTAL</t>
  </si>
  <si>
    <t xml:space="preserve">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 </t>
  </si>
  <si>
    <t>226 DE 2025</t>
  </si>
  <si>
    <t>234 DE 2025</t>
  </si>
  <si>
    <t>235 DE 2025</t>
  </si>
  <si>
    <t>236 DE 2025</t>
  </si>
  <si>
    <t>237 DE 2025</t>
  </si>
  <si>
    <t>238 DE 2025</t>
  </si>
  <si>
    <t>239 DE 2025</t>
  </si>
  <si>
    <t>240 DE 2025</t>
  </si>
  <si>
    <t>241 DE 2025</t>
  </si>
  <si>
    <t>242 DE 2025</t>
  </si>
  <si>
    <t>245 DE 2025</t>
  </si>
  <si>
    <t>248 DE 2025</t>
  </si>
  <si>
    <t>249 DE 2025</t>
  </si>
  <si>
    <t>OC 145667</t>
  </si>
  <si>
    <t>251 DE 2025</t>
  </si>
  <si>
    <t>AUNAR ESFUERZOS PARA LA IMPLEMENTACIÓN DE LA OFERTA ACADÉMICA DE TÉCNICOS LABORALES PRIORIZADOS EN EL BANCO ACADÉMICO DE EDUCACIÓN PARA EL TRABAJO Y EL DESARROLLO HUMANO DEL PROYECTO DE INVERSIÓN DEL PROGRAMA ÚNICO DE ACCESO Y PERMANENCIA (PUAP).</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</si>
  <si>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t>
  </si>
  <si>
    <t>PRESTACIÓN DE SERVICIOS DE FORMA TEMPORAL COMO PROFESIONAL UNIVERSITARIO III EN LA SUBDIRECCIÓN PARA LA GESTIÓN DE LA EDUCACIÓN POSTSECUNDARIA – GEP, PARA EL APOYO DE LAS ACTIVIDADES DE EVALUACIÓN DE PROPUESTAS,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</si>
  <si>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</si>
  <si>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DE FORMA TEMPORAL COMO TECNÓLOGO III EN LA SUBDIRECCIÓN PARA LA GESTIÓN DE LA EDUCACIÓN POSTSECUNDARIA PARA APOYAR PROCESOS COMO EL DESARROLLO DE APLICACIONES A LA MEDIDA Y EL CORRECTO FUNCIONAMIENTO DE LAS DIFERENTES APLICACIONES WEB DENTRO DE TODO EL ECOSISTEMA DE @MEDELLÍN, DE IGUAL FORMA, EL DESARROLLO, MANTENIMIENTO, ACTUALIZACIÓN, INTEGRACIÓN DE HERRAMIENTAS Y PRUEBAS DENTRO DE LA CIUDADELA DIGITAL @MEDELLÍN ADSCRITO A LA SUBDIRECCIÓN.</t>
  </si>
  <si>
    <t>CONTRATO INTERADMINISTRATIVO DE MANDATO PARA LA ADMINISTRACIÓN Y PAGO  DE RECURSOS EN MATRÍCULAS Y SOSTENIMIENTO SEMESTRALES O ANUALES DEL  PROGRAMA ÚNICO DE ACCESO Y PERMANENCIA -PUAP- DE SAPIENCIA.</t>
  </si>
  <si>
    <t>PRESTACIÓN DE SERVICIOS DE FORMA TEMPORAL COMO ESPECIALISTA I EN LA SUBDIRECCIÓN PARA LA GESTIÓN DE LA EDUCACIÓN POSTSECUNDARIA –GEP, PARA CONTRIBUIR AL DESARROLLO DE ACTIVIDADES RELACIONADAS CON EL ACOMPAÑAMIENTO EN LA PLANEACIÓN, EJECUCIÓN Y SEGUIMIENTO DE PROYECTOS MEDIANTE INSTRUMENTOS ADMINISTRATIVOS Y DE PLANIFICACIÓN, ORIENTADOS AL FORTALECIMIENTO DE LOS PROCESOS GESTIONADOS, QUE FACILITEN LA TOMA DE DECISIONES AL INTERIOR DE LOS PROYECTOS EN LA SUBDIRECCIÓN.</t>
  </si>
  <si>
    <t>PRESTACIÓN DE SERVICIOS DE FORMA TEMPORAL COMO PROFESIONAL II EN LA SUBDIRECCIÓN PARA LA GESTIÓN DE LA EDUCACIÓN POSTSECUNDARIA –GEP, PARA BRINDAR APOYO JURÍDICO EN LA FASE PRECONTRACTUAL, CONTRACTUAL Y POSTCONTRACTUAL DE LOS CONTRATOS Y/O CONVENIOS DEL PROYECTO IMPLEMENTACIÓN DEL PROGRAMA VISION4RIOS Y DE LOS DEMÁS PROYECTOS Y PROGRAMAS DE LA DEPENDENCIA.</t>
  </si>
  <si>
    <t>PRESTACIÓN DE SERVICIOS DE FORMA TEMPORAL COMO ESTUDIANTE UNIVERSITARIO I EN COMUNICACIONES PARA PROYECTAR EL DISEÑO Y PUESTA EN MARCHA DE DESARROLLOS EN GAME DESING, PLANEACIÓN DE PROYECTOS Y DISEÑO UX/UI O DISEÑO DE INTERFACES PARA LOS PROCESOS COMUNICACIONALES DE CADA UNO DE LOS PROGRAMAS DE SAPIENCIA, GARANTIZANDO LA ADECUADA IMPLEMENTACIÓN DEL MANUAL DE IMAGEN DE LA AGENCIA DE EDUCACIÓN POSTSECUNDARIA-SAPIENCIA.</t>
  </si>
  <si>
    <t xml:space="preserve">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</si>
  <si>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t>
  </si>
  <si>
    <t>ADQUIRIR LA DOTACIÓN DE LEY PARA FUNCIONARIA DE LA AGENCIA DE EDUCACIÓN POSTSECUNDARIA DE MEDELLÍN- SAPIENCIA.</t>
  </si>
  <si>
    <t>ADQUISICIÓN DE CERTIFICADO DE FIRMA DIGITAL DE FUNCIÓN PÚBLICA PARA FUNCIONARIOS DE LA AGENCIA DE EDUCACIÓN POSTSECUNDARIA DE MEDELLÍN.</t>
  </si>
  <si>
    <t>RENOVACIÓN Y CONFIGURACIÓN DE LICENCIAMIENTO DE EQUIPO FORTINET, PARA LA SEDE PRINCIPAL Y CIUDADELA DE LA AGENCIA DE EDUCACIÓN POSTSECUNDARIA DE MEDELLÍN – SAPIENCIA.</t>
  </si>
  <si>
    <t>243 DE 2025</t>
  </si>
  <si>
    <t>244 DE 2025</t>
  </si>
  <si>
    <t>246 DE 2025</t>
  </si>
  <si>
    <t>247 DE 2025</t>
  </si>
  <si>
    <t>250 DE 2025</t>
  </si>
  <si>
    <t>252 DE 2025</t>
  </si>
  <si>
    <t>253 DE 2025</t>
  </si>
  <si>
    <t>254 DE 2025</t>
  </si>
  <si>
    <t>255 DE 2025</t>
  </si>
  <si>
    <t>256 DE 2025</t>
  </si>
  <si>
    <t>257 DE 2025</t>
  </si>
  <si>
    <t>AUNAR ESFUERZOS TÉCNICOS, FINANCIEROS Y ADMINISTRATIVOS CON LA INSTITUCIÓN UNIVERSITARIA PASCUAL BRAVO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</si>
  <si>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PRESTAR LOS SERVICIOS PARA EL APOYO EN LA EVALUACIÓN Y CALIFICACIÓN DE LOS PROGRAMAS DE POSGRADOS INTERNACIONALES PARA “ENLAZA MUNDOS” DE SAPIENCIA, CONVOCATORIA 2025 - 2</t>
  </si>
  <si>
    <t>CONTRATO INTERADMINISTRATIVO DE MANDATO SIN REPRESENTACION PARA LA EJECUCIÓN DE ACTIVIDADES DE DIAGNOSTICO, MANTENIMIENTO Y ADECUACIÓN CONTRATO INTERADMINISTRATIVO DE MANDATO SIN REPRESENTACION PARA LA EJECUCIÓN DE ACTIVIDADES DE DIAGNOSTICO, MANTENIMIENTO Y ADECUACIÓN DE LOS ESPACIOS FÍSICOS DE LAS SEDES DE CIUDADELA DE OCCIDENTE (SAN JAVIER), SEDE PRINCIPAL (ROBLEDO) Y CENTRALIDAD DE MAZO (SANTA ELENA) DE LA AGENCIA DE EDUCACIÓN POSTSECUNDARIA DE MEDELLÍN - SAPIENCIA</t>
  </si>
  <si>
    <t>PRESTACIÓN DE SERVICIOS PARA LA ACTUALIZACIÓN, SOPORTE TÉCNICO, DESARROLLO Y MIGRACIÓN DEL SOFTWARE RUBY DEL APLICATIVO MINOTAURO DEL ÁREA DE CARTERA DE SAPIENCIA</t>
  </si>
  <si>
    <t>AUNAR ESFUERZOS TÉCNICOS, FINANCIEROS Y ADMINISTRATIVOS CON LA UNIVERSIDAD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</si>
  <si>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PRESTACIÓN DE SERVICIOS DE FORMA TEMPORAL COMO PROFESIONAL III EN LA SUBDIRECCIÓN PARA LA GESTIÓN DE LA EDUCACIÓN POSTSECUNDARIA –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</si>
  <si>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DE FORMA TEMPORAL COMO TECNÓLOGO III EN LA SUBDIRECCIÓN PARA LA GESTIÓN DE LA EDUCACIÓN POSTSECUNDARIA –GEP, PARA APOYAR Y FOMENTAR EL USO ADECUADO Y EFICIENTE DE LOS LABORATORIOS Y OTROS ESPACIOS DE LA CIUDADELA DE OCCIDENTE, PROMOVIENDO LA PARTICIPACIÓN ACTIVA DE LOS ESTUDIANTES Y ASEGURANDO LA REALIZACIÓN SEGURA Y EFICAZ DE LAS ACTIVIDADES PREVISTAS PARA LA AGENCIA DE EDUCACIÓN POSTSECUNDARIA DE MEDELLÍN – SAPIENCIA.</t>
  </si>
  <si>
    <t>PRESTACIÓN DE SERVICIOS DE FORMA TEMPORAL COMO PROFESIONAL UNIVERSITARIO EN LA DIRECCIÓN TÉCNICA DE FONDOS PARA APOYO EN LA ATENCIÓN AL CIUDADANO, ACTIVIDADES LOGÍSTICAS, GESTIÓN DOCUMENTAL, ATENCIÓN A PQRSDF Y ASESORÍA A LOS BENEFICIARIOS E INTERESADOS VINCULADOS CON EL PROYECTO "FORTALECIMIENTO DEL ACCESO Y PERMANENCIA EN LA EDUCACIÓN POSTSECUNDARIA SAPIENCIA" DE LA AGENCIA DE EDUCACIÓN POSTSECUNDARIA SAPIENCIA.</t>
  </si>
  <si>
    <t>CONTRATO INTERADMINISTRATIVO ENTRE SAPIENCIA Y LA INSTITUCIÓN UNIVERSITARIA DIGITAL DE ANTIOQUIA PARA CREAR, DESARROLLAR ENSAMBLAR Y ENTREGAR EL CONTENIDO DE SIETE (7) CURSOS VIRTUALES AUTOGESTIONABLES TIPO MOOC LOS CUALES SERÁN ALOJADOS EN LA PLATAFORMA DE LA CIUDADELA UNIVERSITARIA DIGITAL@MEDELLÍN.</t>
  </si>
  <si>
    <t xml:space="preserve">PRESTAR EL SERVICIO DE FUMIGACIÓN Y MANEJO INTEGRADO PARA EL CONTROL DE PLAGAS Y ROEDORES DE TODAS LAS SEDES DE LA AGENCIA DE EDUCACIÓN POSTSECUNDARIA DE MEDELLÍN- SAPIENCIA PARA LA PREVENCIÓN DE ENFERMEDADES A SERVIDORES, CONTRATISTAS Y A TERCEROS. </t>
  </si>
  <si>
    <t>PRESTACIÓN DE SERVICIOS DE FORMA TEMPORAL COMO ESPECIALISTA II EN LA SUBDIRECCIÓN PARA LA GESTIÓN DE LA EDUCACIÓN 
POSTSECUNDARIA-GEP, PARA IDENTIFICAR, FORMULAR Y EJECUTAR LAS ACCIONES ESTRATÉGICAS, ADMINISTRATIVAS Y TÉCNICAS DEL 
PROYECTO IMPLEMENTACIÓN DEL PROGRAMA BILINGÜISMO Y DEMÁS PROYECTOS DE LA SUBDIRECCIÓN PARA SAPIENCIA.</t>
  </si>
  <si>
    <t>PERSONA JURIDICA</t>
  </si>
  <si>
    <t>PERSONA NATURAL</t>
  </si>
  <si>
    <t>258 DE 2025</t>
  </si>
  <si>
    <t>259 DE 2025</t>
  </si>
  <si>
    <t>OC 147104</t>
  </si>
  <si>
    <t>277 DE 2025</t>
  </si>
  <si>
    <t>AUNAR ESFUERZOS PARA LA IMPLEMENTACIÓN Y EJECUCIÓN DE UN PROGRAMA DE CAPACITACIÓN EN INGLÉS, AJUSTADO AL MARCO COMÚN EUROPEO DE REFERENCIA (CEFR), DIRIGIDO A LA CIUDADANÍA EN GENERAL DEL DISTRITO DE CIENCIA, TECNOLOGÍA E INNOVACIÓN DE MEDELLÍN.</t>
  </si>
  <si>
    <t>AUNAR ESFUERZOS TÉCNICOS Y ADMINISTRATIVOS PARA DESARROLLAR, GESTIONAR Y EJECUTAR LA ESTRATEGIA DE LOS PREMIOS MEDELLÍN INVESTIGA 2025, COMO INSTRUMENTO DE FOMENTO, VISIBILIZACIÓN Y APROPIACIÓN SOCIAL DEL CONOCIMIENTO CIENTÍFICO, ORIENTADO A RECONOCER LA LABOR INVESTIGATIVA DE ESTUDIANTES, DOCENTES Y GRUPOS DE INVESTIGACIÓN DEL DISTRITO ESPECIAL DE CIENCIA, TECNOLOGÍA E INNOVACIÓN DE MEDELLÍN, EN COHERENCIA CON LAS POLÍTICAS PÚBLICAS DE EDUCACIÓN POSTSECUNDARIA Y CIENCIA, TECNOLOGÍA E INNOVACIÓN, Y EN ARTICULACIÓN CON LOS OBJETIVOS DEL PLAN DE DESARROLLO ‘MEDELLÍN TE QUIERE 2024–2027’, EL PLAN DISTRITAL DE CTI 2024–2033 Y LA LEY 2286 DE 2023.</t>
  </si>
  <si>
    <t>RENOVAR LA SUSCRIPCIÓN DE LAS LICENCIAS MICROSOFT PARA LA AGENCIA DE EDUCACIÓN POSTSECUNDARIA DE MEDELLÍN – SAPIENCIA.</t>
  </si>
  <si>
    <t>PRESTACIÓN DE SERVICIOS DE FORMA TEMPORAL COMO ESTUDIANTE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 LA AGENCIA DE EDUCACIÓN POSTSECUNDARIA DE MEDELLÍN - SAPIENCIA.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</si>
</sst>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2" formatCode="_-&quot;$&quot;\ * #,##0_-;\-&quot;$&quot;\ * #,##0_-;_-&quot;$&quot;\ * &quot;-&quot;_-;_-@_-"/>
    <numFmt numFmtId="164" formatCode="&quot;$&quot;\ #,##0"/>
    <numFmt numFmtId="165" formatCode="&quot;$&quot;\ #,##0.00"/>
    <numFmt numFmtId="166" formatCode="_-[$$-409]* #,##0_ ;_-[$$-409]* \-#,##0\ ;_-[$$-409]* &quot;-&quot;??_ ;_-@_ "/>
  </numFmts>
  <fonts count="16"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9"/>
      <color theme="1"/>
      <name val="Arial Narrow"/>
      <family val="2"/>
    </font>
    <font>
      <sz val="9"/>
      <color rgb="FF000000"/>
      <name val="Arial Narrow"/>
      <family val="2"/>
    </font>
    <font>
      <sz val="10"/>
      <name val="Arial Narrow"/>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112">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0" xfId="0" applyFont="1" applyFill="1" applyAlignment="1">
      <alignment vertical="center"/>
    </xf>
    <xf numFmtId="0" fontId="5" fillId="3" borderId="0" xfId="0" applyFont="1" applyFill="1" applyAlignment="1">
      <alignment vertical="center" wrapText="1" readingOrder="1"/>
    </xf>
    <xf numFmtId="164" fontId="4" fillId="2" borderId="1" xfId="0" applyNumberFormat="1" applyFont="1" applyFill="1" applyBorder="1" applyAlignment="1">
      <alignment horizontal="center" vertical="center" wrapText="1" readingOrder="1"/>
    </xf>
    <xf numFmtId="14" fontId="3" fillId="3" borderId="2" xfId="0" applyNumberFormat="1" applyFont="1" applyFill="1" applyBorder="1" applyAlignment="1">
      <alignment horizontal="center" vertical="center"/>
    </xf>
    <xf numFmtId="165" fontId="5" fillId="3" borderId="0" xfId="0" applyNumberFormat="1" applyFont="1" applyFill="1" applyAlignment="1">
      <alignment vertical="center"/>
    </xf>
    <xf numFmtId="0" fontId="2" fillId="2" borderId="1" xfId="0" applyFont="1" applyFill="1" applyBorder="1" applyAlignment="1">
      <alignment vertical="center" wrapText="1" readingOrder="1"/>
    </xf>
    <xf numFmtId="165" fontId="4" fillId="2" borderId="1" xfId="0" applyNumberFormat="1" applyFont="1" applyFill="1" applyBorder="1" applyAlignment="1">
      <alignment horizontal="center" vertical="center" wrapText="1" readingOrder="1"/>
    </xf>
    <xf numFmtId="0" fontId="5" fillId="3" borderId="0" xfId="0" applyFont="1" applyFill="1" applyBorder="1" applyAlignment="1">
      <alignment vertical="center" wrapText="1" readingOrder="1"/>
    </xf>
    <xf numFmtId="0" fontId="6" fillId="3" borderId="1" xfId="0" applyFont="1" applyFill="1" applyBorder="1" applyAlignment="1">
      <alignment vertical="center" wrapText="1" readingOrder="1"/>
    </xf>
    <xf numFmtId="0" fontId="8" fillId="3" borderId="1" xfId="0" applyFont="1" applyFill="1" applyBorder="1" applyAlignment="1">
      <alignment vertical="center" wrapText="1"/>
    </xf>
    <xf numFmtId="0" fontId="0" fillId="3" borderId="0" xfId="0" applyFill="1"/>
    <xf numFmtId="165" fontId="0" fillId="3" borderId="0" xfId="0" applyNumberFormat="1" applyFill="1" applyAlignment="1">
      <alignment wrapText="1"/>
    </xf>
    <xf numFmtId="0" fontId="8" fillId="6" borderId="1" xfId="0" applyFont="1" applyFill="1" applyBorder="1" applyAlignment="1">
      <alignment vertical="center" wrapText="1"/>
    </xf>
    <xf numFmtId="0" fontId="7" fillId="3" borderId="1" xfId="0" applyFont="1" applyFill="1" applyBorder="1" applyAlignment="1">
      <alignment vertical="center" wrapText="1"/>
    </xf>
    <xf numFmtId="14" fontId="9" fillId="3" borderId="1" xfId="0" applyNumberFormat="1" applyFont="1" applyFill="1" applyBorder="1" applyAlignment="1">
      <alignment horizontal="center" vertical="center" wrapText="1" readingOrder="1"/>
    </xf>
    <xf numFmtId="0" fontId="13" fillId="3" borderId="1" xfId="0" applyFont="1" applyFill="1" applyBorder="1" applyAlignment="1">
      <alignment vertical="center" wrapText="1" readingOrder="1"/>
    </xf>
    <xf numFmtId="0" fontId="11" fillId="3" borderId="1" xfId="0" applyFont="1" applyFill="1" applyBorder="1" applyAlignment="1">
      <alignment vertical="center" wrapText="1"/>
    </xf>
    <xf numFmtId="0" fontId="0" fillId="3" borderId="1" xfId="0" applyFill="1" applyBorder="1"/>
    <xf numFmtId="14" fontId="0" fillId="3" borderId="1" xfId="0" applyNumberFormat="1" applyFill="1" applyBorder="1"/>
    <xf numFmtId="0" fontId="11" fillId="3" borderId="1" xfId="0" applyFont="1" applyFill="1" applyBorder="1" applyAlignment="1">
      <alignment vertical="center" wrapText="1" readingOrder="1"/>
    </xf>
    <xf numFmtId="0" fontId="12" fillId="3" borderId="1" xfId="0" applyFont="1" applyFill="1" applyBorder="1" applyAlignment="1">
      <alignment vertical="center" wrapText="1" readingOrder="1"/>
    </xf>
    <xf numFmtId="0" fontId="13" fillId="3" borderId="1" xfId="0" applyFont="1" applyFill="1" applyBorder="1" applyAlignment="1">
      <alignment wrapText="1" readingOrder="1"/>
    </xf>
    <xf numFmtId="0" fontId="12" fillId="3" borderId="1" xfId="0" applyFont="1" applyFill="1" applyBorder="1" applyAlignment="1">
      <alignment wrapText="1" readingOrder="1"/>
    </xf>
    <xf numFmtId="0" fontId="6" fillId="3" borderId="1" xfId="0" applyFont="1" applyFill="1" applyBorder="1" applyAlignment="1" applyProtection="1">
      <alignment vertical="center" wrapText="1" readingOrder="1"/>
      <protection hidden="1"/>
    </xf>
    <xf numFmtId="0" fontId="3" fillId="3" borderId="1" xfId="0" applyFont="1" applyFill="1" applyBorder="1" applyAlignment="1">
      <alignment vertical="center" wrapText="1" readingOrder="1"/>
    </xf>
    <xf numFmtId="0" fontId="9" fillId="3" borderId="1" xfId="0" applyFont="1" applyFill="1" applyBorder="1" applyAlignment="1">
      <alignment wrapText="1" readingOrder="1"/>
    </xf>
    <xf numFmtId="0" fontId="9" fillId="3" borderId="1" xfId="0" applyFont="1" applyFill="1" applyBorder="1" applyAlignment="1">
      <alignment vertical="center" wrapText="1" readingOrder="1"/>
    </xf>
    <xf numFmtId="0" fontId="0" fillId="3" borderId="1" xfId="0" applyFill="1" applyBorder="1" applyAlignment="1"/>
    <xf numFmtId="165" fontId="0" fillId="3" borderId="0" xfId="0" applyNumberFormat="1" applyFill="1"/>
    <xf numFmtId="0" fontId="0" fillId="3" borderId="0" xfId="0" applyFill="1" applyAlignment="1"/>
    <xf numFmtId="0" fontId="10" fillId="4" borderId="1" xfId="0" applyFont="1" applyFill="1" applyBorder="1" applyAlignment="1">
      <alignment horizontal="left" vertical="center" wrapText="1" readingOrder="1"/>
    </xf>
    <xf numFmtId="165" fontId="9" fillId="4" borderId="1" xfId="0" applyNumberFormat="1" applyFont="1" applyFill="1" applyBorder="1" applyAlignment="1">
      <alignment horizontal="center" vertical="center" wrapText="1" readingOrder="1"/>
    </xf>
    <xf numFmtId="0" fontId="5" fillId="3" borderId="0" xfId="0" applyFont="1" applyFill="1" applyAlignment="1">
      <alignment vertical="center" wrapText="1"/>
    </xf>
    <xf numFmtId="165" fontId="5" fillId="3" borderId="0" xfId="0" applyNumberFormat="1" applyFont="1" applyFill="1" applyAlignment="1">
      <alignment vertical="center" wrapText="1"/>
    </xf>
    <xf numFmtId="164" fontId="5" fillId="0" borderId="1" xfId="0" applyNumberFormat="1" applyFont="1" applyFill="1" applyBorder="1" applyAlignment="1">
      <alignment vertical="center" readingOrder="1"/>
    </xf>
    <xf numFmtId="9" fontId="5" fillId="3" borderId="1" xfId="2" applyFont="1" applyFill="1" applyBorder="1" applyAlignment="1">
      <alignment vertical="center" readingOrder="1"/>
    </xf>
    <xf numFmtId="164" fontId="5" fillId="3" borderId="1" xfId="0" applyNumberFormat="1" applyFont="1" applyFill="1" applyBorder="1" applyAlignment="1">
      <alignment vertical="center" readingOrder="1"/>
    </xf>
    <xf numFmtId="0" fontId="5" fillId="3" borderId="1" xfId="0" applyFont="1" applyFill="1" applyBorder="1" applyAlignment="1">
      <alignment vertical="center" readingOrder="1"/>
    </xf>
    <xf numFmtId="165" fontId="5" fillId="3" borderId="1" xfId="0" applyNumberFormat="1" applyFont="1" applyFill="1" applyBorder="1" applyAlignment="1">
      <alignment vertical="center" readingOrder="1"/>
    </xf>
    <xf numFmtId="0" fontId="5" fillId="3" borderId="0" xfId="0" applyFont="1" applyFill="1" applyBorder="1" applyAlignment="1">
      <alignment vertical="center" readingOrder="1"/>
    </xf>
    <xf numFmtId="14" fontId="5" fillId="3" borderId="0" xfId="0" applyNumberFormat="1" applyFont="1" applyFill="1" applyBorder="1" applyAlignment="1">
      <alignment vertical="center" readingOrder="1"/>
    </xf>
    <xf numFmtId="164" fontId="5" fillId="0" borderId="0" xfId="0" applyNumberFormat="1" applyFont="1" applyFill="1" applyBorder="1" applyAlignment="1">
      <alignment vertical="center" readingOrder="1"/>
    </xf>
    <xf numFmtId="9" fontId="5" fillId="3" borderId="0" xfId="2" applyFont="1" applyFill="1" applyBorder="1" applyAlignment="1">
      <alignment vertical="center" readingOrder="1"/>
    </xf>
    <xf numFmtId="165" fontId="5" fillId="3" borderId="0" xfId="0" applyNumberFormat="1" applyFont="1" applyFill="1" applyBorder="1" applyAlignment="1">
      <alignment vertical="center" readingOrder="1"/>
    </xf>
    <xf numFmtId="164" fontId="5" fillId="3" borderId="0" xfId="0" applyNumberFormat="1" applyFont="1" applyFill="1" applyBorder="1" applyAlignment="1">
      <alignment vertical="center" readingOrder="1"/>
    </xf>
    <xf numFmtId="0" fontId="5" fillId="3" borderId="0" xfId="0" applyFont="1" applyFill="1" applyAlignment="1">
      <alignment vertical="center" readingOrder="1"/>
    </xf>
    <xf numFmtId="14" fontId="5" fillId="3" borderId="0" xfId="0" applyNumberFormat="1" applyFont="1" applyFill="1" applyAlignment="1">
      <alignment vertical="center" readingOrder="1"/>
    </xf>
    <xf numFmtId="164" fontId="5" fillId="0" borderId="0" xfId="0" applyNumberFormat="1" applyFont="1" applyFill="1" applyAlignment="1">
      <alignment vertical="center" readingOrder="1"/>
    </xf>
    <xf numFmtId="9" fontId="5" fillId="3" borderId="0" xfId="2" applyFont="1" applyFill="1" applyAlignment="1">
      <alignment vertical="center" readingOrder="1"/>
    </xf>
    <xf numFmtId="165" fontId="5" fillId="3" borderId="0" xfId="0" applyNumberFormat="1" applyFont="1" applyFill="1" applyAlignment="1">
      <alignment vertical="center" readingOrder="1"/>
    </xf>
    <xf numFmtId="164" fontId="5" fillId="3" borderId="0" xfId="0" applyNumberFormat="1" applyFont="1" applyFill="1" applyAlignment="1">
      <alignment vertical="center" readingOrder="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9" fillId="4" borderId="1" xfId="0" applyNumberFormat="1" applyFont="1" applyFill="1" applyBorder="1" applyAlignment="1">
      <alignment horizontal="center" vertical="center" wrapText="1" readingOrder="1"/>
    </xf>
    <xf numFmtId="0" fontId="5" fillId="5" borderId="1" xfId="0" applyFont="1" applyFill="1" applyBorder="1" applyAlignment="1">
      <alignment horizontal="left" vertical="center" wrapText="1" readingOrder="1"/>
    </xf>
    <xf numFmtId="14" fontId="9" fillId="0" borderId="1" xfId="0" applyNumberFormat="1" applyFont="1" applyBorder="1" applyAlignment="1">
      <alignment horizontal="center" vertical="center" wrapText="1" readingOrder="1"/>
    </xf>
    <xf numFmtId="14" fontId="9" fillId="5" borderId="1" xfId="0" applyNumberFormat="1" applyFont="1" applyFill="1" applyBorder="1" applyAlignment="1">
      <alignment horizontal="center" vertical="center" wrapText="1" readingOrder="1"/>
    </xf>
    <xf numFmtId="0" fontId="5" fillId="0" borderId="1" xfId="0" applyFont="1" applyBorder="1" applyAlignment="1">
      <alignment horizontal="left" vertical="center" wrapText="1" readingOrder="1"/>
    </xf>
    <xf numFmtId="0" fontId="9" fillId="5" borderId="1" xfId="0" applyFont="1" applyFill="1" applyBorder="1" applyAlignment="1" applyProtection="1">
      <alignment horizontal="left" vertical="center" wrapText="1" readingOrder="1"/>
      <protection hidden="1"/>
    </xf>
    <xf numFmtId="0" fontId="9" fillId="0" borderId="1" xfId="0" applyFont="1" applyBorder="1" applyAlignment="1" applyProtection="1">
      <alignment horizontal="left" vertical="center" wrapText="1" readingOrder="1"/>
      <protection hidden="1"/>
    </xf>
    <xf numFmtId="0" fontId="9" fillId="0" borderId="1" xfId="0" applyFont="1" applyBorder="1" applyAlignment="1">
      <alignment horizontal="left" vertical="center" wrapText="1" readingOrder="1"/>
    </xf>
    <xf numFmtId="165" fontId="5" fillId="3" borderId="1" xfId="2" applyNumberFormat="1" applyFont="1" applyFill="1" applyBorder="1" applyAlignment="1">
      <alignment vertical="center" readingOrder="1"/>
    </xf>
    <xf numFmtId="10" fontId="4" fillId="2" borderId="1" xfId="2" applyNumberFormat="1" applyFont="1" applyFill="1" applyBorder="1" applyAlignment="1">
      <alignment horizontal="center" vertical="center" wrapText="1" readingOrder="1"/>
    </xf>
    <xf numFmtId="10" fontId="5" fillId="3" borderId="1" xfId="2" applyNumberFormat="1" applyFont="1" applyFill="1" applyBorder="1" applyAlignment="1">
      <alignment vertical="center" readingOrder="1"/>
    </xf>
    <xf numFmtId="10" fontId="5" fillId="3" borderId="0" xfId="2" applyNumberFormat="1" applyFont="1" applyFill="1" applyBorder="1" applyAlignment="1">
      <alignment vertical="center" readingOrder="1"/>
    </xf>
    <xf numFmtId="10" fontId="5" fillId="3" borderId="0" xfId="2" applyNumberFormat="1" applyFont="1" applyFill="1" applyAlignment="1">
      <alignment vertical="center" readingOrder="1"/>
    </xf>
    <xf numFmtId="14" fontId="4" fillId="2" borderId="1" xfId="0" applyNumberFormat="1" applyFont="1" applyFill="1" applyBorder="1" applyAlignment="1">
      <alignment vertical="center" wrapText="1" readingOrder="1"/>
    </xf>
    <xf numFmtId="14" fontId="9" fillId="4" borderId="1" xfId="0" applyNumberFormat="1" applyFont="1" applyFill="1" applyBorder="1" applyAlignment="1">
      <alignment vertical="center" wrapText="1" readingOrder="1"/>
    </xf>
    <xf numFmtId="14" fontId="9" fillId="5" borderId="1" xfId="0" applyNumberFormat="1" applyFont="1" applyFill="1" applyBorder="1" applyAlignment="1" applyProtection="1">
      <alignment vertical="center" wrapText="1" readingOrder="1"/>
      <protection hidden="1"/>
    </xf>
    <xf numFmtId="14" fontId="9" fillId="0" borderId="1" xfId="0" applyNumberFormat="1" applyFont="1" applyBorder="1" applyAlignment="1" applyProtection="1">
      <alignment vertical="center" wrapText="1" readingOrder="1"/>
      <protection hidden="1"/>
    </xf>
    <xf numFmtId="14" fontId="9" fillId="5" borderId="1" xfId="0" applyNumberFormat="1" applyFont="1" applyFill="1" applyBorder="1" applyAlignment="1">
      <alignment vertical="center" wrapText="1" readingOrder="1"/>
    </xf>
    <xf numFmtId="0" fontId="5" fillId="3" borderId="0" xfId="0" applyFont="1" applyFill="1" applyBorder="1" applyAlignment="1">
      <alignment horizontal="center" vertical="center" readingOrder="1"/>
    </xf>
    <xf numFmtId="0" fontId="5" fillId="3" borderId="0" xfId="0" applyFont="1" applyFill="1" applyAlignment="1">
      <alignment horizontal="center" vertical="center" readingOrder="1"/>
    </xf>
    <xf numFmtId="164" fontId="9" fillId="4" borderId="1" xfId="0" applyNumberFormat="1" applyFont="1" applyFill="1" applyBorder="1" applyAlignment="1">
      <alignment horizontal="center" vertical="center" wrapText="1" readingOrder="1"/>
    </xf>
    <xf numFmtId="164" fontId="9" fillId="5" borderId="1" xfId="1" applyNumberFormat="1" applyFont="1" applyFill="1" applyBorder="1" applyAlignment="1" applyProtection="1">
      <alignment horizontal="center" vertical="center" wrapText="1" readingOrder="1"/>
      <protection hidden="1"/>
    </xf>
    <xf numFmtId="164" fontId="10" fillId="5" borderId="1" xfId="1" applyNumberFormat="1" applyFont="1" applyFill="1" applyBorder="1" applyAlignment="1" applyProtection="1">
      <alignment horizontal="center" vertical="center" wrapText="1" readingOrder="1"/>
      <protection hidden="1"/>
    </xf>
    <xf numFmtId="164" fontId="9" fillId="0" borderId="1" xfId="1" applyNumberFormat="1" applyFont="1" applyFill="1" applyBorder="1" applyAlignment="1" applyProtection="1">
      <alignment horizontal="center" vertical="center" wrapText="1" readingOrder="1"/>
      <protection hidden="1"/>
    </xf>
    <xf numFmtId="164" fontId="9" fillId="0" borderId="1" xfId="0" applyNumberFormat="1" applyFont="1" applyBorder="1" applyAlignment="1">
      <alignment horizontal="center" vertical="center" wrapText="1" readingOrder="1"/>
    </xf>
    <xf numFmtId="164" fontId="9" fillId="5" borderId="1" xfId="1" applyNumberFormat="1" applyFont="1" applyFill="1" applyBorder="1" applyAlignment="1" applyProtection="1">
      <alignment horizontal="center" vertical="center" wrapText="1" readingOrder="1"/>
    </xf>
    <xf numFmtId="164" fontId="9" fillId="0" borderId="1" xfId="1" applyNumberFormat="1" applyFont="1" applyFill="1" applyBorder="1" applyAlignment="1" applyProtection="1">
      <alignment horizontal="center" vertical="center" wrapText="1" readingOrder="1"/>
    </xf>
    <xf numFmtId="164" fontId="9" fillId="0" borderId="1" xfId="1" applyNumberFormat="1" applyFont="1" applyFill="1" applyBorder="1" applyAlignment="1">
      <alignment horizontal="center" vertical="center" wrapText="1" readingOrder="1"/>
    </xf>
    <xf numFmtId="2" fontId="9" fillId="0" borderId="1" xfId="1" applyNumberFormat="1" applyFont="1" applyFill="1" applyBorder="1" applyAlignment="1" applyProtection="1">
      <alignment horizontal="center" vertical="center" wrapText="1" readingOrder="1"/>
    </xf>
    <xf numFmtId="164" fontId="9" fillId="5" borderId="1" xfId="1" applyNumberFormat="1" applyFont="1" applyFill="1" applyBorder="1" applyAlignment="1">
      <alignment horizontal="center" vertical="center" wrapText="1" readingOrder="1"/>
    </xf>
    <xf numFmtId="164" fontId="9" fillId="5" borderId="1" xfId="0" applyNumberFormat="1" applyFont="1" applyFill="1" applyBorder="1" applyAlignment="1">
      <alignment horizontal="center" vertical="center" wrapText="1" readingOrder="1"/>
    </xf>
    <xf numFmtId="6" fontId="9" fillId="4" borderId="1" xfId="0" applyNumberFormat="1" applyFont="1" applyFill="1" applyBorder="1" applyAlignment="1">
      <alignment horizontal="center" vertical="center" wrapText="1" readingOrder="1"/>
    </xf>
    <xf numFmtId="164" fontId="5" fillId="3" borderId="0" xfId="0" applyNumberFormat="1" applyFont="1" applyFill="1" applyBorder="1" applyAlignment="1">
      <alignment horizontal="center" vertical="center" readingOrder="1"/>
    </xf>
    <xf numFmtId="164" fontId="5" fillId="3" borderId="0" xfId="0" applyNumberFormat="1" applyFont="1" applyFill="1" applyAlignment="1">
      <alignment horizontal="center" vertical="center" readingOrder="1"/>
    </xf>
    <xf numFmtId="14" fontId="9" fillId="0" borderId="3" xfId="0" applyNumberFormat="1" applyFont="1" applyBorder="1" applyAlignment="1">
      <alignment vertical="center" readingOrder="1"/>
    </xf>
    <xf numFmtId="14" fontId="9" fillId="0" borderId="3" xfId="0" applyNumberFormat="1" applyFont="1" applyBorder="1" applyAlignment="1">
      <alignment horizontal="center" vertical="center"/>
    </xf>
    <xf numFmtId="166" fontId="9" fillId="0" borderId="3" xfId="0" applyNumberFormat="1" applyFont="1" applyBorder="1" applyAlignment="1">
      <alignment horizontal="center" vertical="center"/>
    </xf>
    <xf numFmtId="0" fontId="9" fillId="0" borderId="3" xfId="0" applyFont="1" applyBorder="1"/>
    <xf numFmtId="0" fontId="9" fillId="0" borderId="3" xfId="0" applyFont="1" applyBorder="1" applyAlignment="1">
      <alignment horizontal="left"/>
    </xf>
    <xf numFmtId="0" fontId="9" fillId="0" borderId="2" xfId="0" applyFont="1" applyBorder="1"/>
    <xf numFmtId="14" fontId="9" fillId="0" borderId="3" xfId="0" applyNumberFormat="1" applyFont="1" applyBorder="1"/>
    <xf numFmtId="166" fontId="9" fillId="0" borderId="3" xfId="0" applyNumberFormat="1" applyFont="1" applyBorder="1" applyAlignment="1">
      <alignment horizontal="right"/>
    </xf>
    <xf numFmtId="166" fontId="9" fillId="0" borderId="3" xfId="0" applyNumberFormat="1" applyFont="1" applyBorder="1"/>
    <xf numFmtId="0" fontId="9" fillId="0" borderId="4" xfId="0" applyFont="1" applyBorder="1"/>
    <xf numFmtId="0" fontId="9" fillId="0" borderId="3" xfId="0" applyFont="1" applyBorder="1" applyAlignment="1">
      <alignment horizontal="right" vertical="center" wrapText="1" readingOrder="1"/>
    </xf>
    <xf numFmtId="0" fontId="9" fillId="0" borderId="4" xfId="0" applyFont="1" applyBorder="1" applyAlignment="1">
      <alignment horizontal="right" vertical="center" wrapText="1" readingOrder="1"/>
    </xf>
  </cellXfs>
  <cellStyles count="4">
    <cellStyle name="Moneda [0]" xfId="1" builtinId="7"/>
    <cellStyle name="Moneda [0] 2" xfId="3"/>
    <cellStyle name="Normal" xfId="0" builtinId="0"/>
    <cellStyle name="Porcentaje"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da.mayo/OneDrive%20-%20Sapiencia/Escritorio/02-07-2025%20-%20CDP%20y%20RP%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FISCAL"/>
      <sheetName val="TD"/>
      <sheetName val="CDP - RP "/>
      <sheetName val="Hoja2"/>
      <sheetName val="Hoja1"/>
      <sheetName val="PPTO 2025"/>
      <sheetName val="Ejecución Presupuestal"/>
      <sheetName val="Rutas modificaciones"/>
      <sheetName val="Traslados"/>
      <sheetName val="Resumen Modificaciones Ppto"/>
      <sheetName val="Detalle Modificaciones Ppto"/>
    </sheetNames>
    <sheetDataSet>
      <sheetData sheetId="0"/>
      <sheetData sheetId="1"/>
      <sheetData sheetId="2"/>
      <sheetData sheetId="3">
        <row r="1">
          <cell r="E1" t="str">
            <v>Etiquetas de fila</v>
          </cell>
          <cell r="F1" t="str">
            <v>Suma de VALOR CONSUMIDO DESPUÉS DE MODIFICACIÓN2</v>
          </cell>
          <cell r="G1" t="str">
            <v>Suma de TOTAL CAUSADO</v>
          </cell>
        </row>
        <row r="2">
          <cell r="E2" t="str">
            <v>001 DE 2025</v>
          </cell>
          <cell r="F2">
            <v>40753115</v>
          </cell>
          <cell r="G2">
            <v>40753115</v>
          </cell>
        </row>
        <row r="3">
          <cell r="E3" t="str">
            <v>002 DE 2025</v>
          </cell>
          <cell r="F3">
            <v>20600281</v>
          </cell>
          <cell r="G3">
            <v>19449428</v>
          </cell>
        </row>
        <row r="4">
          <cell r="E4" t="str">
            <v>003 DE 2025</v>
          </cell>
          <cell r="F4">
            <v>32604253</v>
          </cell>
          <cell r="G4">
            <v>32604253</v>
          </cell>
        </row>
        <row r="5">
          <cell r="E5" t="str">
            <v>004 DE 2025</v>
          </cell>
          <cell r="F5">
            <v>130776508</v>
          </cell>
          <cell r="G5">
            <v>65206114</v>
          </cell>
        </row>
        <row r="6">
          <cell r="E6" t="str">
            <v>005 DE 2025</v>
          </cell>
          <cell r="F6">
            <v>48901935</v>
          </cell>
          <cell r="G6">
            <v>48901935</v>
          </cell>
        </row>
        <row r="7">
          <cell r="E7" t="str">
            <v>006 DE 2025</v>
          </cell>
          <cell r="F7">
            <v>130776508</v>
          </cell>
          <cell r="G7">
            <v>65206114</v>
          </cell>
        </row>
        <row r="8">
          <cell r="E8" t="str">
            <v>007 DE 2025</v>
          </cell>
          <cell r="F8">
            <v>32604253</v>
          </cell>
          <cell r="G8">
            <v>32604253</v>
          </cell>
        </row>
        <row r="9">
          <cell r="E9" t="str">
            <v>008 DE 2025</v>
          </cell>
          <cell r="F9">
            <v>57050779</v>
          </cell>
          <cell r="G9">
            <v>57050779</v>
          </cell>
        </row>
        <row r="10">
          <cell r="E10" t="str">
            <v>009 DE 2025</v>
          </cell>
          <cell r="F10">
            <v>57050779</v>
          </cell>
          <cell r="G10">
            <v>57050779</v>
          </cell>
        </row>
        <row r="11">
          <cell r="E11" t="str">
            <v>010 DE 2025</v>
          </cell>
          <cell r="F11">
            <v>40753115</v>
          </cell>
          <cell r="G11">
            <v>40753115</v>
          </cell>
        </row>
        <row r="12">
          <cell r="E12" t="str">
            <v>011 DE 2025</v>
          </cell>
          <cell r="F12">
            <v>32604253</v>
          </cell>
          <cell r="G12">
            <v>32604253</v>
          </cell>
        </row>
        <row r="13">
          <cell r="E13" t="str">
            <v>012 DE 2025</v>
          </cell>
          <cell r="F13">
            <v>40753115</v>
          </cell>
          <cell r="G13">
            <v>40753115</v>
          </cell>
        </row>
        <row r="14">
          <cell r="E14" t="str">
            <v>013 DE 2025</v>
          </cell>
          <cell r="F14">
            <v>130776508</v>
          </cell>
          <cell r="G14">
            <v>65206114</v>
          </cell>
        </row>
        <row r="15">
          <cell r="E15" t="str">
            <v>014 DE 2025</v>
          </cell>
          <cell r="F15">
            <v>26869929</v>
          </cell>
          <cell r="G15">
            <v>26869929</v>
          </cell>
        </row>
        <row r="16">
          <cell r="E16" t="str">
            <v>015 DE 2025</v>
          </cell>
          <cell r="F16">
            <v>44827513</v>
          </cell>
          <cell r="G16">
            <v>44827513</v>
          </cell>
        </row>
        <row r="17">
          <cell r="E17" t="str">
            <v>016 DE 2025</v>
          </cell>
          <cell r="F17">
            <v>28799925</v>
          </cell>
          <cell r="G17">
            <v>28799925</v>
          </cell>
        </row>
        <row r="18">
          <cell r="E18" t="str">
            <v>017 DE 2025</v>
          </cell>
          <cell r="F18">
            <v>48901935</v>
          </cell>
          <cell r="G18">
            <v>48901935</v>
          </cell>
        </row>
        <row r="19">
          <cell r="E19" t="str">
            <v>018 DE 2025</v>
          </cell>
          <cell r="F19">
            <v>26869929</v>
          </cell>
          <cell r="G19">
            <v>26869929</v>
          </cell>
        </row>
        <row r="20">
          <cell r="E20" t="str">
            <v>019 DE 2025</v>
          </cell>
          <cell r="F20">
            <v>28799925</v>
          </cell>
          <cell r="G20">
            <v>28799925</v>
          </cell>
        </row>
        <row r="21">
          <cell r="E21" t="str">
            <v>020 DE 2025</v>
          </cell>
          <cell r="F21">
            <v>28799925</v>
          </cell>
          <cell r="G21">
            <v>28799925</v>
          </cell>
        </row>
        <row r="22">
          <cell r="E22" t="str">
            <v>021 DE 2025</v>
          </cell>
          <cell r="F22">
            <v>48901935</v>
          </cell>
          <cell r="G22">
            <v>48901935</v>
          </cell>
        </row>
        <row r="23">
          <cell r="E23" t="str">
            <v>022 DE 2025</v>
          </cell>
          <cell r="F23">
            <v>40753115</v>
          </cell>
          <cell r="G23">
            <v>40753115</v>
          </cell>
        </row>
        <row r="24">
          <cell r="E24" t="str">
            <v>023 DE 2025</v>
          </cell>
          <cell r="F24">
            <v>40753115</v>
          </cell>
          <cell r="G24">
            <v>40753115</v>
          </cell>
        </row>
        <row r="25">
          <cell r="E25" t="str">
            <v>024 DE 2025</v>
          </cell>
          <cell r="F25">
            <v>40753115</v>
          </cell>
          <cell r="G25">
            <v>40753115</v>
          </cell>
        </row>
        <row r="26">
          <cell r="E26" t="str">
            <v>025 DE 2025</v>
          </cell>
          <cell r="F26">
            <v>40753115</v>
          </cell>
          <cell r="G26">
            <v>40753115</v>
          </cell>
        </row>
        <row r="27">
          <cell r="E27" t="str">
            <v>026 DE 2025</v>
          </cell>
          <cell r="F27">
            <v>48901935</v>
          </cell>
          <cell r="G27">
            <v>48901935</v>
          </cell>
        </row>
        <row r="28">
          <cell r="E28" t="str">
            <v>027 DE 2025</v>
          </cell>
          <cell r="F28">
            <v>28799925</v>
          </cell>
          <cell r="G28">
            <v>28799925</v>
          </cell>
        </row>
        <row r="29">
          <cell r="E29" t="str">
            <v>028 DE 2025</v>
          </cell>
          <cell r="F29">
            <v>14520000</v>
          </cell>
          <cell r="G29">
            <v>14036000</v>
          </cell>
        </row>
        <row r="30">
          <cell r="E30" t="str">
            <v>029 DE 2025</v>
          </cell>
          <cell r="F30">
            <v>40980786</v>
          </cell>
          <cell r="G30">
            <v>39614760</v>
          </cell>
        </row>
        <row r="31">
          <cell r="E31" t="str">
            <v>030 DE 2025</v>
          </cell>
          <cell r="F31">
            <v>27020040</v>
          </cell>
          <cell r="G31">
            <v>26119372</v>
          </cell>
        </row>
        <row r="32">
          <cell r="E32" t="str">
            <v>031 DE 2025</v>
          </cell>
          <cell r="F32">
            <v>49175130</v>
          </cell>
          <cell r="G32">
            <v>46989569</v>
          </cell>
        </row>
        <row r="33">
          <cell r="E33" t="str">
            <v>032 DE 2025</v>
          </cell>
          <cell r="F33">
            <v>40980786</v>
          </cell>
          <cell r="G33">
            <v>39159418</v>
          </cell>
        </row>
        <row r="34">
          <cell r="E34" t="str">
            <v>033 DE 2025</v>
          </cell>
          <cell r="F34">
            <v>40980786</v>
          </cell>
          <cell r="G34">
            <v>39159418</v>
          </cell>
        </row>
        <row r="35">
          <cell r="E35" t="str">
            <v>034 DE 2025</v>
          </cell>
          <cell r="F35">
            <v>40980786</v>
          </cell>
          <cell r="G35">
            <v>39159418</v>
          </cell>
        </row>
        <row r="36">
          <cell r="E36" t="str">
            <v>035 DE 2025</v>
          </cell>
          <cell r="F36">
            <v>40980786</v>
          </cell>
          <cell r="G36">
            <v>39159418</v>
          </cell>
        </row>
        <row r="37">
          <cell r="E37" t="str">
            <v>036 DE 2025</v>
          </cell>
          <cell r="F37">
            <v>49175130</v>
          </cell>
          <cell r="G37">
            <v>46989569</v>
          </cell>
        </row>
        <row r="38">
          <cell r="E38" t="str">
            <v>037 DE 2025</v>
          </cell>
          <cell r="F38">
            <v>128226548</v>
          </cell>
          <cell r="G38">
            <v>62656154</v>
          </cell>
        </row>
        <row r="39">
          <cell r="E39" t="str">
            <v>038 DE 2025</v>
          </cell>
          <cell r="F39">
            <v>40980786</v>
          </cell>
          <cell r="G39">
            <v>39159418</v>
          </cell>
        </row>
        <row r="40">
          <cell r="E40" t="str">
            <v>039 DE 2025</v>
          </cell>
          <cell r="F40">
            <v>36879102</v>
          </cell>
          <cell r="G40">
            <v>35240031</v>
          </cell>
        </row>
        <row r="41">
          <cell r="E41" t="str">
            <v>0392015 E18</v>
          </cell>
          <cell r="F41">
            <v>6599597</v>
          </cell>
          <cell r="G41">
            <v>6599597</v>
          </cell>
        </row>
        <row r="42">
          <cell r="E42" t="str">
            <v>0392015 E21</v>
          </cell>
          <cell r="F42">
            <v>9908406</v>
          </cell>
          <cell r="G42">
            <v>0</v>
          </cell>
        </row>
        <row r="43">
          <cell r="E43" t="str">
            <v>0392015 E22</v>
          </cell>
          <cell r="F43">
            <v>30583619</v>
          </cell>
          <cell r="G43">
            <v>30583619</v>
          </cell>
        </row>
        <row r="44">
          <cell r="E44" t="str">
            <v>157 DE 2025</v>
          </cell>
          <cell r="F44">
            <v>2088406757</v>
          </cell>
          <cell r="G44">
            <v>1995397934</v>
          </cell>
        </row>
        <row r="45">
          <cell r="E45" t="str">
            <v>173 DE 2025</v>
          </cell>
          <cell r="F45">
            <v>829000410</v>
          </cell>
          <cell r="G45">
            <v>770162777</v>
          </cell>
        </row>
        <row r="46">
          <cell r="E46" t="str">
            <v>040 DE 2025</v>
          </cell>
          <cell r="F46">
            <v>32786400</v>
          </cell>
          <cell r="G46">
            <v>31329227</v>
          </cell>
        </row>
        <row r="47">
          <cell r="E47" t="str">
            <v>041 DE 2025</v>
          </cell>
          <cell r="F47">
            <v>45077946</v>
          </cell>
          <cell r="G47">
            <v>43074482</v>
          </cell>
        </row>
        <row r="48">
          <cell r="E48" t="str">
            <v>042 DE 2025</v>
          </cell>
          <cell r="F48">
            <v>40980786</v>
          </cell>
          <cell r="G48">
            <v>39159418</v>
          </cell>
        </row>
        <row r="49">
          <cell r="E49" t="str">
            <v>043 DE 2025</v>
          </cell>
          <cell r="F49">
            <v>40980786</v>
          </cell>
          <cell r="G49">
            <v>39159418</v>
          </cell>
        </row>
        <row r="50">
          <cell r="E50" t="str">
            <v>044 DE 2025</v>
          </cell>
          <cell r="F50">
            <v>40980786</v>
          </cell>
          <cell r="G50">
            <v>39159418</v>
          </cell>
        </row>
        <row r="51">
          <cell r="E51" t="str">
            <v>045 DE 2025</v>
          </cell>
          <cell r="F51">
            <v>40980786</v>
          </cell>
          <cell r="G51">
            <v>39159418</v>
          </cell>
        </row>
        <row r="52">
          <cell r="E52" t="str">
            <v>046 DE 2025</v>
          </cell>
          <cell r="F52">
            <v>27020040</v>
          </cell>
          <cell r="G52">
            <v>25819149</v>
          </cell>
        </row>
        <row r="53">
          <cell r="E53" t="str">
            <v>047 DE 2025</v>
          </cell>
          <cell r="F53">
            <v>32786400</v>
          </cell>
          <cell r="G53">
            <v>31329227</v>
          </cell>
        </row>
        <row r="54">
          <cell r="E54" t="str">
            <v>048 DE 2025</v>
          </cell>
          <cell r="F54">
            <v>28960818</v>
          </cell>
          <cell r="G54">
            <v>27673671</v>
          </cell>
        </row>
        <row r="55">
          <cell r="E55" t="str">
            <v>049 DE 2025</v>
          </cell>
          <cell r="F55">
            <v>36879102</v>
          </cell>
          <cell r="G55">
            <v>35240031</v>
          </cell>
        </row>
        <row r="56">
          <cell r="E56" t="str">
            <v>050 DE 2025</v>
          </cell>
          <cell r="F56">
            <v>28960818</v>
          </cell>
          <cell r="G56">
            <v>27673671</v>
          </cell>
        </row>
        <row r="57">
          <cell r="E57" t="str">
            <v>051 DE 2025</v>
          </cell>
          <cell r="F57">
            <v>36879102</v>
          </cell>
          <cell r="G57">
            <v>35240031</v>
          </cell>
        </row>
        <row r="58">
          <cell r="E58" t="str">
            <v>052 DE 2025</v>
          </cell>
          <cell r="F58">
            <v>27020040</v>
          </cell>
          <cell r="G58">
            <v>25819149</v>
          </cell>
        </row>
        <row r="59">
          <cell r="E59" t="str">
            <v>053 DE 2025</v>
          </cell>
          <cell r="F59">
            <v>28960818</v>
          </cell>
          <cell r="G59">
            <v>27673671</v>
          </cell>
        </row>
        <row r="60">
          <cell r="E60" t="str">
            <v>054 DE 2025</v>
          </cell>
          <cell r="F60">
            <v>36879102</v>
          </cell>
          <cell r="G60">
            <v>35240031</v>
          </cell>
        </row>
        <row r="61">
          <cell r="E61" t="str">
            <v>055 DE 2025</v>
          </cell>
          <cell r="F61">
            <v>28960818</v>
          </cell>
          <cell r="G61">
            <v>27673671</v>
          </cell>
        </row>
        <row r="62">
          <cell r="E62" t="str">
            <v>056 DE 2025</v>
          </cell>
          <cell r="F62">
            <v>36879102</v>
          </cell>
          <cell r="G62">
            <v>35240031</v>
          </cell>
        </row>
        <row r="63">
          <cell r="E63" t="str">
            <v>057 DE 2025</v>
          </cell>
          <cell r="F63">
            <v>27020040</v>
          </cell>
          <cell r="G63">
            <v>25819149</v>
          </cell>
        </row>
        <row r="64">
          <cell r="E64" t="str">
            <v>058 DE 2025</v>
          </cell>
          <cell r="F64">
            <v>27020040</v>
          </cell>
          <cell r="G64">
            <v>21315809</v>
          </cell>
        </row>
        <row r="65">
          <cell r="E65" t="str">
            <v>059 DE 2025</v>
          </cell>
          <cell r="F65">
            <v>16212030</v>
          </cell>
          <cell r="G65">
            <v>15491495</v>
          </cell>
        </row>
        <row r="66">
          <cell r="E66" t="str">
            <v>060 DE 2025</v>
          </cell>
          <cell r="F66">
            <v>36879102</v>
          </cell>
          <cell r="G66">
            <v>35240031</v>
          </cell>
        </row>
        <row r="67">
          <cell r="E67" t="str">
            <v>061 DE 2025</v>
          </cell>
          <cell r="F67">
            <v>16212030</v>
          </cell>
          <cell r="G67">
            <v>15491495</v>
          </cell>
        </row>
        <row r="68">
          <cell r="E68" t="str">
            <v>062 DE 2025</v>
          </cell>
          <cell r="F68">
            <v>16212030</v>
          </cell>
          <cell r="G68">
            <v>15491495</v>
          </cell>
        </row>
        <row r="69">
          <cell r="E69" t="str">
            <v>063 DE 2025</v>
          </cell>
          <cell r="F69">
            <v>20715366</v>
          </cell>
          <cell r="G69">
            <v>19794683</v>
          </cell>
        </row>
        <row r="70">
          <cell r="E70" t="str">
            <v>064 DE 2025</v>
          </cell>
          <cell r="F70">
            <v>27020040</v>
          </cell>
          <cell r="G70">
            <v>25819149</v>
          </cell>
        </row>
        <row r="71">
          <cell r="E71" t="str">
            <v>065 DE 2025</v>
          </cell>
          <cell r="F71">
            <v>28960818</v>
          </cell>
          <cell r="G71">
            <v>27673671</v>
          </cell>
        </row>
        <row r="72">
          <cell r="E72" t="str">
            <v>066 DE 2025</v>
          </cell>
          <cell r="F72">
            <v>38248734</v>
          </cell>
          <cell r="G72">
            <v>38248734</v>
          </cell>
        </row>
        <row r="73">
          <cell r="E73" t="str">
            <v>067 DE 2025</v>
          </cell>
          <cell r="F73">
            <v>110595643</v>
          </cell>
          <cell r="G73">
            <v>53226145</v>
          </cell>
        </row>
        <row r="74">
          <cell r="E74" t="str">
            <v>068 DE 2025</v>
          </cell>
          <cell r="F74">
            <v>16212030</v>
          </cell>
          <cell r="G74">
            <v>15131228</v>
          </cell>
        </row>
        <row r="75">
          <cell r="E75" t="str">
            <v>069 DE 2025</v>
          </cell>
          <cell r="F75">
            <v>16212030</v>
          </cell>
          <cell r="G75">
            <v>15131228</v>
          </cell>
        </row>
        <row r="76">
          <cell r="E76" t="str">
            <v>070 DE 2025</v>
          </cell>
          <cell r="F76">
            <v>49175130</v>
          </cell>
          <cell r="G76">
            <v>45896788</v>
          </cell>
        </row>
        <row r="77">
          <cell r="E77" t="str">
            <v>071 DE 2025</v>
          </cell>
          <cell r="F77">
            <v>40980786</v>
          </cell>
          <cell r="G77">
            <v>38021063</v>
          </cell>
        </row>
        <row r="78">
          <cell r="E78" t="str">
            <v>072 DE 2025</v>
          </cell>
          <cell r="F78">
            <v>28960818</v>
          </cell>
          <cell r="G78">
            <v>27030097</v>
          </cell>
        </row>
        <row r="79">
          <cell r="E79" t="str">
            <v>073 DE 2025</v>
          </cell>
          <cell r="F79">
            <v>27020040</v>
          </cell>
          <cell r="G79">
            <v>25218704</v>
          </cell>
        </row>
        <row r="80">
          <cell r="E80" t="str">
            <v>074 DE 2025</v>
          </cell>
          <cell r="F80">
            <v>27020040</v>
          </cell>
          <cell r="G80">
            <v>25218704</v>
          </cell>
        </row>
        <row r="81">
          <cell r="E81" t="str">
            <v>075 DE 2025</v>
          </cell>
          <cell r="F81">
            <v>40980786</v>
          </cell>
          <cell r="G81">
            <v>38021063</v>
          </cell>
        </row>
        <row r="82">
          <cell r="E82" t="str">
            <v>076 DE 2025</v>
          </cell>
          <cell r="F82">
            <v>36879102</v>
          </cell>
          <cell r="G82">
            <v>34215611</v>
          </cell>
        </row>
        <row r="83">
          <cell r="E83" t="str">
            <v>077 DE 2025</v>
          </cell>
          <cell r="F83">
            <v>28960818</v>
          </cell>
          <cell r="G83">
            <v>26869203</v>
          </cell>
        </row>
        <row r="84">
          <cell r="E84" t="str">
            <v>078 DE 2025</v>
          </cell>
          <cell r="F84">
            <v>36879102</v>
          </cell>
          <cell r="G84">
            <v>34215611</v>
          </cell>
        </row>
        <row r="85">
          <cell r="E85" t="str">
            <v>079 DE 2025</v>
          </cell>
          <cell r="F85">
            <v>27020040</v>
          </cell>
          <cell r="G85">
            <v>25068593</v>
          </cell>
        </row>
        <row r="86">
          <cell r="E86" t="str">
            <v>080 DE 2025</v>
          </cell>
          <cell r="F86">
            <v>40980786</v>
          </cell>
          <cell r="G86">
            <v>38021063</v>
          </cell>
        </row>
        <row r="87">
          <cell r="E87" t="str">
            <v>081 DE 2025</v>
          </cell>
          <cell r="F87">
            <v>49175130</v>
          </cell>
          <cell r="G87">
            <v>45623593</v>
          </cell>
        </row>
        <row r="88">
          <cell r="E88" t="str">
            <v>082 DE 2025</v>
          </cell>
          <cell r="F88">
            <v>45077946</v>
          </cell>
          <cell r="G88">
            <v>41822317</v>
          </cell>
        </row>
        <row r="89">
          <cell r="E89" t="str">
            <v>083 DE 2025</v>
          </cell>
          <cell r="F89">
            <v>49175130</v>
          </cell>
          <cell r="G89">
            <v>39066909</v>
          </cell>
        </row>
        <row r="90">
          <cell r="E90" t="str">
            <v>084 DE 2025</v>
          </cell>
          <cell r="F90">
            <v>45077946</v>
          </cell>
          <cell r="G90">
            <v>41822317</v>
          </cell>
        </row>
        <row r="91">
          <cell r="E91" t="str">
            <v>085 DE 2025</v>
          </cell>
          <cell r="F91">
            <v>49175130</v>
          </cell>
          <cell r="G91">
            <v>45623593</v>
          </cell>
        </row>
        <row r="92">
          <cell r="E92" t="str">
            <v>086 DE 2025</v>
          </cell>
          <cell r="F92">
            <v>49175130</v>
          </cell>
          <cell r="G92">
            <v>45623593</v>
          </cell>
        </row>
        <row r="93">
          <cell r="E93" t="str">
            <v>087 DE 2025</v>
          </cell>
          <cell r="F93">
            <v>49175130</v>
          </cell>
          <cell r="G93">
            <v>45623593</v>
          </cell>
        </row>
        <row r="94">
          <cell r="E94" t="str">
            <v>088 DE 2025</v>
          </cell>
          <cell r="F94">
            <v>28960818</v>
          </cell>
          <cell r="G94">
            <v>26869203</v>
          </cell>
        </row>
        <row r="95">
          <cell r="E95" t="str">
            <v>089 DE 2025</v>
          </cell>
          <cell r="F95">
            <v>32786400</v>
          </cell>
          <cell r="G95">
            <v>30418493</v>
          </cell>
        </row>
        <row r="96">
          <cell r="E96" t="str">
            <v>090 DE 2025</v>
          </cell>
          <cell r="F96">
            <v>16212030</v>
          </cell>
          <cell r="G96">
            <v>15041161</v>
          </cell>
        </row>
        <row r="97">
          <cell r="E97" t="str">
            <v>091 DE 2025</v>
          </cell>
          <cell r="F97">
            <v>20715366</v>
          </cell>
          <cell r="G97">
            <v>19219256</v>
          </cell>
        </row>
        <row r="98">
          <cell r="E98" t="str">
            <v>092 DE 2025</v>
          </cell>
          <cell r="F98">
            <v>16212030</v>
          </cell>
          <cell r="G98">
            <v>15041161</v>
          </cell>
        </row>
        <row r="99">
          <cell r="E99" t="str">
            <v>093 DE 2025</v>
          </cell>
          <cell r="F99">
            <v>36879102</v>
          </cell>
          <cell r="G99">
            <v>34215611</v>
          </cell>
        </row>
        <row r="100">
          <cell r="E100" t="str">
            <v>094 DE 2025</v>
          </cell>
          <cell r="F100">
            <v>27020040</v>
          </cell>
          <cell r="G100">
            <v>25218704</v>
          </cell>
        </row>
        <row r="101">
          <cell r="E101" t="str">
            <v>095 DE 2025</v>
          </cell>
          <cell r="F101">
            <v>27020040</v>
          </cell>
          <cell r="G101">
            <v>25218704</v>
          </cell>
        </row>
        <row r="102">
          <cell r="E102" t="str">
            <v>096 DE 2025</v>
          </cell>
          <cell r="F102">
            <v>16212030</v>
          </cell>
          <cell r="G102">
            <v>15131228</v>
          </cell>
        </row>
        <row r="103">
          <cell r="E103" t="str">
            <v>097 DE 2025</v>
          </cell>
          <cell r="F103">
            <v>16212030</v>
          </cell>
          <cell r="G103">
            <v>15131228</v>
          </cell>
        </row>
        <row r="104">
          <cell r="E104" t="str">
            <v>098 DE 2025</v>
          </cell>
          <cell r="F104">
            <v>16212030</v>
          </cell>
          <cell r="G104">
            <v>12429223</v>
          </cell>
        </row>
        <row r="105">
          <cell r="E105" t="str">
            <v>099 DE 2025</v>
          </cell>
          <cell r="F105">
            <v>16212030</v>
          </cell>
          <cell r="G105">
            <v>15131228</v>
          </cell>
        </row>
        <row r="106">
          <cell r="E106" t="str">
            <v>100 DE 2025</v>
          </cell>
          <cell r="F106">
            <v>14520000</v>
          </cell>
          <cell r="G106">
            <v>13471333</v>
          </cell>
        </row>
        <row r="107">
          <cell r="E107" t="str">
            <v>101 DE 2025</v>
          </cell>
          <cell r="F107">
            <v>36879102</v>
          </cell>
          <cell r="G107">
            <v>34215611</v>
          </cell>
        </row>
        <row r="108">
          <cell r="E108" t="str">
            <v>102 DE 2025</v>
          </cell>
          <cell r="F108">
            <v>49175130</v>
          </cell>
          <cell r="G108">
            <v>45077203</v>
          </cell>
        </row>
        <row r="109">
          <cell r="E109" t="str">
            <v>103 DE 2025</v>
          </cell>
          <cell r="F109">
            <v>45077946</v>
          </cell>
          <cell r="G109">
            <v>33808460</v>
          </cell>
        </row>
        <row r="110">
          <cell r="E110" t="str">
            <v>104 DE 2025</v>
          </cell>
          <cell r="F110">
            <v>40980786</v>
          </cell>
          <cell r="G110">
            <v>37565721</v>
          </cell>
        </row>
        <row r="111">
          <cell r="E111" t="str">
            <v>105 DE 2025</v>
          </cell>
          <cell r="F111">
            <v>40980786</v>
          </cell>
          <cell r="G111">
            <v>37565721</v>
          </cell>
        </row>
        <row r="112">
          <cell r="E112" t="str">
            <v>106 DE 2025</v>
          </cell>
          <cell r="F112">
            <v>40980786</v>
          </cell>
          <cell r="G112">
            <v>37565721</v>
          </cell>
        </row>
        <row r="113">
          <cell r="E113" t="str">
            <v>107 DE 2025</v>
          </cell>
          <cell r="F113">
            <v>36879102</v>
          </cell>
          <cell r="G113">
            <v>33805844</v>
          </cell>
        </row>
        <row r="114">
          <cell r="E114" t="str">
            <v>108 DE 2025</v>
          </cell>
          <cell r="F114">
            <v>32786400</v>
          </cell>
          <cell r="G114">
            <v>30054200</v>
          </cell>
        </row>
        <row r="115">
          <cell r="E115" t="str">
            <v>109 DE 2025</v>
          </cell>
          <cell r="F115">
            <v>49175130</v>
          </cell>
          <cell r="G115">
            <v>45077203</v>
          </cell>
        </row>
        <row r="116">
          <cell r="E116" t="str">
            <v>110 DE 2025</v>
          </cell>
          <cell r="F116">
            <v>40980786</v>
          </cell>
          <cell r="G116">
            <v>37565721</v>
          </cell>
        </row>
        <row r="117">
          <cell r="E117" t="str">
            <v>111 DE 2025</v>
          </cell>
          <cell r="F117">
            <v>40980786</v>
          </cell>
          <cell r="G117">
            <v>37565721</v>
          </cell>
        </row>
        <row r="118">
          <cell r="E118" t="str">
            <v>112 DE 2025</v>
          </cell>
          <cell r="F118">
            <v>45077946</v>
          </cell>
          <cell r="G118">
            <v>41321451</v>
          </cell>
        </row>
        <row r="119">
          <cell r="E119" t="str">
            <v>113 DE 2025</v>
          </cell>
          <cell r="F119">
            <v>36879102</v>
          </cell>
          <cell r="G119">
            <v>33805843</v>
          </cell>
        </row>
        <row r="120">
          <cell r="E120" t="str">
            <v>114 DE 2025</v>
          </cell>
          <cell r="F120">
            <v>32786400</v>
          </cell>
          <cell r="G120">
            <v>30054200</v>
          </cell>
        </row>
        <row r="121">
          <cell r="E121" t="str">
            <v>115 DE 2025</v>
          </cell>
          <cell r="F121">
            <v>4665910</v>
          </cell>
          <cell r="G121">
            <v>4665910</v>
          </cell>
        </row>
        <row r="122">
          <cell r="E122" t="str">
            <v>116 DE 2025</v>
          </cell>
          <cell r="F122">
            <v>27020040</v>
          </cell>
          <cell r="G122">
            <v>24768370</v>
          </cell>
        </row>
        <row r="123">
          <cell r="E123" t="str">
            <v>117 DE 2025</v>
          </cell>
          <cell r="F123">
            <v>36879102</v>
          </cell>
          <cell r="G123">
            <v>27659326</v>
          </cell>
        </row>
        <row r="124">
          <cell r="E124" t="str">
            <v>118 DE 2025</v>
          </cell>
          <cell r="F124">
            <v>40980786</v>
          </cell>
          <cell r="G124">
            <v>37565720</v>
          </cell>
        </row>
        <row r="125">
          <cell r="E125" t="str">
            <v>119 DE 2025</v>
          </cell>
          <cell r="F125">
            <v>27020040</v>
          </cell>
          <cell r="G125">
            <v>24768370</v>
          </cell>
        </row>
        <row r="126">
          <cell r="E126" t="str">
            <v>120 DE 2025</v>
          </cell>
          <cell r="F126">
            <v>16212030</v>
          </cell>
          <cell r="G126">
            <v>14861028</v>
          </cell>
        </row>
        <row r="127">
          <cell r="E127" t="str">
            <v>121 DE 2025</v>
          </cell>
          <cell r="F127">
            <v>40980786</v>
          </cell>
          <cell r="G127">
            <v>37565720</v>
          </cell>
        </row>
        <row r="128">
          <cell r="E128" t="str">
            <v>122 DE 2025</v>
          </cell>
          <cell r="F128">
            <v>16212030</v>
          </cell>
          <cell r="G128">
            <v>14861028</v>
          </cell>
        </row>
        <row r="129">
          <cell r="E129" t="str">
            <v>123 DE 2025</v>
          </cell>
          <cell r="F129">
            <v>40980786</v>
          </cell>
          <cell r="G129">
            <v>37565720</v>
          </cell>
        </row>
        <row r="130">
          <cell r="E130" t="str">
            <v>124 DE 2025</v>
          </cell>
          <cell r="F130">
            <v>40980786</v>
          </cell>
          <cell r="G130">
            <v>37565720</v>
          </cell>
        </row>
        <row r="131">
          <cell r="E131" t="str">
            <v>125 DE 2025</v>
          </cell>
          <cell r="F131">
            <v>40980786</v>
          </cell>
          <cell r="G131">
            <v>37565720</v>
          </cell>
        </row>
        <row r="132">
          <cell r="E132" t="str">
            <v>126 DE 2025</v>
          </cell>
          <cell r="F132">
            <v>36879102</v>
          </cell>
          <cell r="G132">
            <v>33805843</v>
          </cell>
        </row>
        <row r="133">
          <cell r="E133" t="str">
            <v>127 DE 2024</v>
          </cell>
          <cell r="F133">
            <v>6168126</v>
          </cell>
          <cell r="G133">
            <v>0</v>
          </cell>
        </row>
        <row r="134">
          <cell r="E134" t="str">
            <v>127 DE 2025</v>
          </cell>
          <cell r="F134">
            <v>40980786</v>
          </cell>
          <cell r="G134">
            <v>37565720</v>
          </cell>
        </row>
        <row r="135">
          <cell r="E135" t="str">
            <v>128 DE 2025</v>
          </cell>
          <cell r="F135">
            <v>36879102</v>
          </cell>
          <cell r="G135">
            <v>33805844</v>
          </cell>
        </row>
        <row r="136">
          <cell r="E136" t="str">
            <v>129 DE 2024</v>
          </cell>
          <cell r="F136">
            <v>4456750</v>
          </cell>
          <cell r="G136">
            <v>4456750</v>
          </cell>
        </row>
        <row r="137">
          <cell r="E137" t="str">
            <v>129 DE 2025</v>
          </cell>
          <cell r="F137">
            <v>27020040</v>
          </cell>
          <cell r="G137">
            <v>24768370</v>
          </cell>
        </row>
        <row r="138">
          <cell r="E138" t="str">
            <v>130 DE 2025</v>
          </cell>
          <cell r="F138">
            <v>36879102</v>
          </cell>
          <cell r="G138">
            <v>33805844</v>
          </cell>
        </row>
        <row r="139">
          <cell r="E139" t="str">
            <v>131 DE 2025</v>
          </cell>
          <cell r="F139">
            <v>14520000</v>
          </cell>
          <cell r="G139">
            <v>13310000</v>
          </cell>
        </row>
        <row r="140">
          <cell r="E140" t="str">
            <v>132 DE 2025</v>
          </cell>
          <cell r="F140">
            <v>20715366</v>
          </cell>
          <cell r="G140">
            <v>18989086</v>
          </cell>
        </row>
        <row r="141">
          <cell r="E141" t="str">
            <v>133 DE 2025</v>
          </cell>
          <cell r="F141">
            <v>49175130</v>
          </cell>
          <cell r="G141">
            <v>43438031</v>
          </cell>
        </row>
        <row r="142">
          <cell r="E142" t="str">
            <v>134 DE 2025</v>
          </cell>
          <cell r="F142">
            <v>32786400</v>
          </cell>
          <cell r="G142">
            <v>28961320</v>
          </cell>
        </row>
        <row r="143">
          <cell r="E143" t="str">
            <v>135 DE 2025</v>
          </cell>
          <cell r="F143">
            <v>1496109</v>
          </cell>
          <cell r="G143">
            <v>1496109</v>
          </cell>
        </row>
        <row r="144">
          <cell r="E144" t="str">
            <v>136 DE 2025</v>
          </cell>
          <cell r="F144">
            <v>14520000</v>
          </cell>
          <cell r="G144">
            <v>12826000</v>
          </cell>
        </row>
        <row r="145">
          <cell r="E145" t="str">
            <v>137 DE 2025</v>
          </cell>
          <cell r="F145">
            <v>27020040</v>
          </cell>
          <cell r="G145">
            <v>23867702</v>
          </cell>
        </row>
        <row r="146">
          <cell r="E146" t="str">
            <v>138 DE 2025</v>
          </cell>
          <cell r="F146">
            <v>36879102</v>
          </cell>
          <cell r="G146">
            <v>32576540</v>
          </cell>
        </row>
        <row r="147">
          <cell r="E147" t="str">
            <v>139 DE 2025</v>
          </cell>
          <cell r="F147">
            <v>28960818</v>
          </cell>
          <cell r="G147">
            <v>25582056</v>
          </cell>
        </row>
        <row r="148">
          <cell r="E148" t="str">
            <v>140 DE 2025</v>
          </cell>
          <cell r="F148">
            <v>14520000</v>
          </cell>
          <cell r="G148">
            <v>12826000</v>
          </cell>
        </row>
        <row r="149">
          <cell r="E149" t="str">
            <v>142 DE 2025</v>
          </cell>
          <cell r="F149">
            <v>27020040</v>
          </cell>
          <cell r="G149">
            <v>23867702</v>
          </cell>
        </row>
        <row r="150">
          <cell r="E150" t="str">
            <v>143 DE 2025</v>
          </cell>
          <cell r="F150">
            <v>16212030</v>
          </cell>
          <cell r="G150">
            <v>14320627</v>
          </cell>
        </row>
        <row r="151">
          <cell r="E151" t="str">
            <v>144 DE 2025</v>
          </cell>
          <cell r="F151">
            <v>32786400</v>
          </cell>
          <cell r="G151">
            <v>28961320</v>
          </cell>
        </row>
        <row r="152">
          <cell r="E152" t="str">
            <v>145 DE 2025</v>
          </cell>
          <cell r="F152">
            <v>20715366</v>
          </cell>
          <cell r="G152">
            <v>18298573</v>
          </cell>
        </row>
        <row r="153">
          <cell r="E153" t="str">
            <v>146 DE 2025</v>
          </cell>
          <cell r="F153">
            <v>40980786</v>
          </cell>
          <cell r="G153">
            <v>36199694</v>
          </cell>
        </row>
        <row r="154">
          <cell r="E154" t="str">
            <v>147 DE 2025</v>
          </cell>
          <cell r="F154">
            <v>15709301</v>
          </cell>
          <cell r="G154">
            <v>15709301</v>
          </cell>
        </row>
        <row r="155">
          <cell r="E155" t="str">
            <v>148 DE 2025</v>
          </cell>
          <cell r="F155">
            <v>36879102</v>
          </cell>
          <cell r="G155">
            <v>32576540</v>
          </cell>
        </row>
        <row r="156">
          <cell r="E156" t="str">
            <v>149 DE 2025</v>
          </cell>
          <cell r="F156">
            <v>27020040</v>
          </cell>
          <cell r="G156">
            <v>23867702</v>
          </cell>
        </row>
        <row r="157">
          <cell r="E157" t="str">
            <v>150 DE 2025</v>
          </cell>
          <cell r="F157">
            <v>27020040</v>
          </cell>
          <cell r="G157">
            <v>23867702</v>
          </cell>
        </row>
        <row r="158">
          <cell r="E158" t="str">
            <v>151 DE 2025</v>
          </cell>
          <cell r="F158">
            <v>16212030</v>
          </cell>
          <cell r="G158">
            <v>14320627</v>
          </cell>
        </row>
        <row r="159">
          <cell r="E159" t="str">
            <v>152 DE 2025</v>
          </cell>
          <cell r="F159">
            <v>36879102</v>
          </cell>
          <cell r="G159">
            <v>32576540</v>
          </cell>
        </row>
        <row r="160">
          <cell r="E160" t="str">
            <v>153 DE 2025</v>
          </cell>
          <cell r="F160">
            <v>36879102</v>
          </cell>
          <cell r="G160">
            <v>32576540</v>
          </cell>
        </row>
        <row r="161">
          <cell r="E161" t="str">
            <v>154 DE 2025</v>
          </cell>
          <cell r="F161">
            <v>36879102</v>
          </cell>
          <cell r="G161">
            <v>32576540</v>
          </cell>
        </row>
        <row r="162">
          <cell r="E162" t="str">
            <v>155 DE 2025</v>
          </cell>
          <cell r="F162">
            <v>36879102</v>
          </cell>
          <cell r="G162">
            <v>32576540</v>
          </cell>
        </row>
        <row r="163">
          <cell r="E163" t="str">
            <v>156 DE 2025</v>
          </cell>
          <cell r="F163">
            <v>2035386271</v>
          </cell>
          <cell r="G163">
            <v>1367567713</v>
          </cell>
        </row>
        <row r="164">
          <cell r="E164" t="str">
            <v>158 DE 2025</v>
          </cell>
          <cell r="F164">
            <v>25043814</v>
          </cell>
          <cell r="G164">
            <v>25043814</v>
          </cell>
        </row>
        <row r="165">
          <cell r="E165" t="str">
            <v>159 DE 2025</v>
          </cell>
          <cell r="F165">
            <v>36879102</v>
          </cell>
          <cell r="G165">
            <v>31142353</v>
          </cell>
        </row>
        <row r="166">
          <cell r="E166" t="str">
            <v>160 DE 2025</v>
          </cell>
          <cell r="F166">
            <v>36879102</v>
          </cell>
          <cell r="G166">
            <v>31142353</v>
          </cell>
        </row>
        <row r="167">
          <cell r="E167" t="str">
            <v>161 DE 2025</v>
          </cell>
          <cell r="F167">
            <v>36879102</v>
          </cell>
          <cell r="G167">
            <v>31142353</v>
          </cell>
        </row>
        <row r="168">
          <cell r="E168" t="str">
            <v>162 DE 2025</v>
          </cell>
          <cell r="F168">
            <v>28960818</v>
          </cell>
          <cell r="G168">
            <v>24455802</v>
          </cell>
        </row>
        <row r="169">
          <cell r="E169" t="str">
            <v>163 DE 2025</v>
          </cell>
          <cell r="F169">
            <v>36879102</v>
          </cell>
          <cell r="G169">
            <v>31142353</v>
          </cell>
        </row>
        <row r="170">
          <cell r="E170" t="str">
            <v>164 DE 2025</v>
          </cell>
          <cell r="F170">
            <v>36879102</v>
          </cell>
          <cell r="G170">
            <v>31142353</v>
          </cell>
        </row>
        <row r="171">
          <cell r="E171" t="str">
            <v>165 DE 2025</v>
          </cell>
          <cell r="F171">
            <v>14520000</v>
          </cell>
          <cell r="G171">
            <v>12261333</v>
          </cell>
        </row>
        <row r="172">
          <cell r="E172" t="str">
            <v>166 DE 2025</v>
          </cell>
          <cell r="F172">
            <v>14520000</v>
          </cell>
          <cell r="G172">
            <v>12261333</v>
          </cell>
        </row>
        <row r="173">
          <cell r="E173" t="str">
            <v>167 DE 2025</v>
          </cell>
          <cell r="F173">
            <v>36879102</v>
          </cell>
          <cell r="G173">
            <v>31142353</v>
          </cell>
        </row>
        <row r="174">
          <cell r="E174" t="str">
            <v>168 DE 2025</v>
          </cell>
          <cell r="F174">
            <v>36879102</v>
          </cell>
          <cell r="G174">
            <v>31142353</v>
          </cell>
        </row>
        <row r="175">
          <cell r="E175" t="str">
            <v>169 DE 2025</v>
          </cell>
          <cell r="F175">
            <v>36879102</v>
          </cell>
          <cell r="G175">
            <v>31142353</v>
          </cell>
        </row>
        <row r="176">
          <cell r="E176" t="str">
            <v>170 DE 2025</v>
          </cell>
          <cell r="F176">
            <v>36879102</v>
          </cell>
          <cell r="G176">
            <v>31142353</v>
          </cell>
        </row>
        <row r="177">
          <cell r="E177" t="str">
            <v>171 DE 2025</v>
          </cell>
          <cell r="F177">
            <v>2882139</v>
          </cell>
          <cell r="G177">
            <v>2882139</v>
          </cell>
        </row>
        <row r="178">
          <cell r="E178" t="str">
            <v>172 DE 2025</v>
          </cell>
          <cell r="F178">
            <v>16212030</v>
          </cell>
          <cell r="G178">
            <v>13690159</v>
          </cell>
        </row>
        <row r="179">
          <cell r="E179" t="str">
            <v>174 DE 2025</v>
          </cell>
          <cell r="F179">
            <v>36879102</v>
          </cell>
          <cell r="G179">
            <v>31142353</v>
          </cell>
        </row>
        <row r="180">
          <cell r="E180" t="str">
            <v>175 DE 2025</v>
          </cell>
          <cell r="F180">
            <v>46097420</v>
          </cell>
          <cell r="G180">
            <v>5894470</v>
          </cell>
        </row>
        <row r="181">
          <cell r="E181" t="str">
            <v>176 DE 2025</v>
          </cell>
          <cell r="F181">
            <v>40980786</v>
          </cell>
          <cell r="G181">
            <v>33695313</v>
          </cell>
        </row>
        <row r="182">
          <cell r="E182" t="str">
            <v>177 DE 2025</v>
          </cell>
          <cell r="F182">
            <v>5919447</v>
          </cell>
          <cell r="G182">
            <v>5919447</v>
          </cell>
        </row>
        <row r="183">
          <cell r="E183" t="str">
            <v>178 DE 2025</v>
          </cell>
          <cell r="F183">
            <v>40980786</v>
          </cell>
          <cell r="G183">
            <v>33239971</v>
          </cell>
        </row>
        <row r="184">
          <cell r="E184" t="str">
            <v>179 DE 2025</v>
          </cell>
          <cell r="F184">
            <v>40980786</v>
          </cell>
          <cell r="G184">
            <v>33239971</v>
          </cell>
        </row>
        <row r="185">
          <cell r="E185" t="str">
            <v>180 DE 2025</v>
          </cell>
          <cell r="F185">
            <v>5919447</v>
          </cell>
          <cell r="G185">
            <v>5919447</v>
          </cell>
        </row>
        <row r="186">
          <cell r="E186" t="str">
            <v>181 DE 2025</v>
          </cell>
          <cell r="F186">
            <v>40980786</v>
          </cell>
          <cell r="G186">
            <v>33239971</v>
          </cell>
        </row>
        <row r="187">
          <cell r="E187" t="str">
            <v>182 DE 2025</v>
          </cell>
          <cell r="F187">
            <v>32786400</v>
          </cell>
          <cell r="G187">
            <v>26593413</v>
          </cell>
        </row>
        <row r="188">
          <cell r="E188" t="str">
            <v>183 DE 2025</v>
          </cell>
          <cell r="F188">
            <v>28960818</v>
          </cell>
          <cell r="G188">
            <v>23490441</v>
          </cell>
        </row>
        <row r="189">
          <cell r="E189" t="str">
            <v>184 DE 2025</v>
          </cell>
          <cell r="F189">
            <v>27020040</v>
          </cell>
          <cell r="G189">
            <v>21916255</v>
          </cell>
        </row>
        <row r="190">
          <cell r="E190" t="str">
            <v>185 DE 2025</v>
          </cell>
          <cell r="F190">
            <v>27020040</v>
          </cell>
          <cell r="G190">
            <v>21916255</v>
          </cell>
        </row>
        <row r="191">
          <cell r="E191" t="str">
            <v>186 DE 2025</v>
          </cell>
          <cell r="F191">
            <v>20715366</v>
          </cell>
          <cell r="G191">
            <v>16802464</v>
          </cell>
        </row>
        <row r="192">
          <cell r="E192" t="str">
            <v>187 DE 2025</v>
          </cell>
          <cell r="F192">
            <v>20715366</v>
          </cell>
          <cell r="G192">
            <v>16802464</v>
          </cell>
        </row>
        <row r="193">
          <cell r="E193" t="str">
            <v>188 DE 2025</v>
          </cell>
          <cell r="F193">
            <v>20715366</v>
          </cell>
          <cell r="G193">
            <v>16802464</v>
          </cell>
        </row>
        <row r="194">
          <cell r="E194" t="str">
            <v>189 DE 2025</v>
          </cell>
          <cell r="F194">
            <v>20715366</v>
          </cell>
          <cell r="G194">
            <v>16802464</v>
          </cell>
        </row>
        <row r="195">
          <cell r="E195" t="str">
            <v>190 DE 2025</v>
          </cell>
          <cell r="F195">
            <v>16212030</v>
          </cell>
          <cell r="G195">
            <v>13149758</v>
          </cell>
        </row>
        <row r="196">
          <cell r="E196" t="str">
            <v>192 DE 2025</v>
          </cell>
          <cell r="F196">
            <v>645333</v>
          </cell>
          <cell r="G196">
            <v>645333</v>
          </cell>
        </row>
        <row r="197">
          <cell r="E197" t="str">
            <v>193 DE 2025</v>
          </cell>
          <cell r="F197">
            <v>14520000</v>
          </cell>
          <cell r="G197">
            <v>11777333</v>
          </cell>
        </row>
        <row r="198">
          <cell r="E198" t="str">
            <v>194 DE 2025</v>
          </cell>
          <cell r="F198">
            <v>26015532</v>
          </cell>
          <cell r="G198">
            <v>10406216</v>
          </cell>
        </row>
        <row r="199">
          <cell r="E199" t="str">
            <v>195 DE 2025</v>
          </cell>
          <cell r="F199">
            <v>28143041</v>
          </cell>
          <cell r="G199">
            <v>6416834</v>
          </cell>
        </row>
        <row r="200">
          <cell r="E200" t="str">
            <v>196 DE 2025</v>
          </cell>
          <cell r="F200">
            <v>24560000</v>
          </cell>
          <cell r="G200">
            <v>16380000</v>
          </cell>
        </row>
        <row r="201">
          <cell r="E201" t="str">
            <v>197 DE 2025</v>
          </cell>
          <cell r="F201">
            <v>401278330</v>
          </cell>
          <cell r="G201">
            <v>387621030</v>
          </cell>
        </row>
        <row r="202">
          <cell r="E202" t="str">
            <v>198 DE 2025</v>
          </cell>
          <cell r="F202">
            <v>6457500</v>
          </cell>
          <cell r="G202">
            <v>6457500</v>
          </cell>
        </row>
        <row r="203">
          <cell r="E203" t="str">
            <v>200 DE 2025</v>
          </cell>
          <cell r="F203">
            <v>12226336</v>
          </cell>
          <cell r="G203">
            <v>12226336</v>
          </cell>
        </row>
        <row r="204">
          <cell r="E204" t="str">
            <v>201 DE 2024</v>
          </cell>
          <cell r="F204">
            <v>60912972</v>
          </cell>
          <cell r="G204">
            <v>0</v>
          </cell>
        </row>
        <row r="205">
          <cell r="E205" t="str">
            <v>201 DE 2025</v>
          </cell>
          <cell r="F205">
            <v>20715366</v>
          </cell>
          <cell r="G205">
            <v>15881781</v>
          </cell>
        </row>
        <row r="206">
          <cell r="E206" t="str">
            <v>202 DE 2025</v>
          </cell>
          <cell r="F206">
            <v>17447468</v>
          </cell>
          <cell r="G206">
            <v>6978987</v>
          </cell>
        </row>
        <row r="207">
          <cell r="E207" t="str">
            <v>203 DE 2025</v>
          </cell>
          <cell r="F207">
            <v>16212030</v>
          </cell>
          <cell r="G207">
            <v>12068956</v>
          </cell>
        </row>
        <row r="208">
          <cell r="E208" t="str">
            <v>205 DE 2025</v>
          </cell>
          <cell r="F208">
            <v>14520000</v>
          </cell>
          <cell r="G208">
            <v>10648000</v>
          </cell>
        </row>
        <row r="209">
          <cell r="E209" t="str">
            <v>207 DE 2025</v>
          </cell>
          <cell r="F209">
            <v>20715366</v>
          </cell>
          <cell r="G209">
            <v>13349903</v>
          </cell>
        </row>
        <row r="210">
          <cell r="E210" t="str">
            <v>208 DE 2025</v>
          </cell>
          <cell r="F210">
            <v>40980786</v>
          </cell>
          <cell r="G210">
            <v>26409840</v>
          </cell>
        </row>
        <row r="211">
          <cell r="E211" t="str">
            <v>209 DE 2025</v>
          </cell>
          <cell r="F211">
            <v>12572944260</v>
          </cell>
          <cell r="G211">
            <v>7543766556</v>
          </cell>
        </row>
        <row r="212">
          <cell r="E212" t="str">
            <v>210 DE 2025</v>
          </cell>
          <cell r="F212">
            <v>500000000</v>
          </cell>
          <cell r="G212">
            <v>0</v>
          </cell>
        </row>
        <row r="213">
          <cell r="E213" t="str">
            <v>211 DE 2025</v>
          </cell>
          <cell r="F213">
            <v>330000000</v>
          </cell>
          <cell r="G213">
            <v>0</v>
          </cell>
        </row>
        <row r="214">
          <cell r="E214" t="str">
            <v>212 DE 2025</v>
          </cell>
          <cell r="F214">
            <v>0</v>
          </cell>
          <cell r="G214">
            <v>0</v>
          </cell>
        </row>
        <row r="215">
          <cell r="E215" t="str">
            <v>213 DE 2025</v>
          </cell>
          <cell r="F215">
            <v>1125000000</v>
          </cell>
          <cell r="G215">
            <v>450000000</v>
          </cell>
        </row>
        <row r="216">
          <cell r="E216" t="str">
            <v>214 DE 2025</v>
          </cell>
          <cell r="F216">
            <v>365950000</v>
          </cell>
          <cell r="G216">
            <v>0</v>
          </cell>
        </row>
        <row r="217">
          <cell r="E217" t="str">
            <v>215 DE 2025</v>
          </cell>
          <cell r="F217">
            <v>27020040</v>
          </cell>
          <cell r="G217">
            <v>15311356</v>
          </cell>
        </row>
        <row r="218">
          <cell r="E218" t="str">
            <v>216 DE 2025</v>
          </cell>
          <cell r="F218">
            <v>27020040</v>
          </cell>
          <cell r="G218">
            <v>15161245</v>
          </cell>
        </row>
        <row r="219">
          <cell r="E219" t="str">
            <v>218 DE 2025</v>
          </cell>
          <cell r="F219">
            <v>635185960</v>
          </cell>
          <cell r="G219">
            <v>580686476</v>
          </cell>
        </row>
        <row r="220">
          <cell r="E220" t="str">
            <v>219 DE 2025</v>
          </cell>
          <cell r="F220">
            <v>36879102</v>
          </cell>
          <cell r="G220">
            <v>19668854</v>
          </cell>
        </row>
        <row r="221">
          <cell r="E221" t="str">
            <v>220 DE 2025</v>
          </cell>
          <cell r="F221">
            <v>9101120</v>
          </cell>
          <cell r="G221">
            <v>5471620</v>
          </cell>
        </row>
        <row r="222">
          <cell r="E222" t="str">
            <v>221 DE 2025</v>
          </cell>
          <cell r="F222">
            <v>14520000</v>
          </cell>
          <cell r="G222">
            <v>7582667</v>
          </cell>
        </row>
        <row r="223">
          <cell r="E223" t="str">
            <v>223 DE 2025</v>
          </cell>
          <cell r="F223">
            <v>45077946</v>
          </cell>
          <cell r="G223">
            <v>22538973</v>
          </cell>
        </row>
        <row r="224">
          <cell r="E224" t="str">
            <v>224 DE 2025</v>
          </cell>
          <cell r="F224">
            <v>16212030</v>
          </cell>
          <cell r="G224">
            <v>8106015</v>
          </cell>
        </row>
        <row r="225">
          <cell r="E225" t="str">
            <v>225 DE 2025</v>
          </cell>
          <cell r="F225">
            <v>28960818</v>
          </cell>
          <cell r="G225">
            <v>14480409</v>
          </cell>
        </row>
        <row r="226">
          <cell r="E226" t="str">
            <v>226 DE 2025</v>
          </cell>
          <cell r="F226">
            <v>4521430717</v>
          </cell>
          <cell r="G226">
            <v>0</v>
          </cell>
        </row>
        <row r="227">
          <cell r="E227" t="str">
            <v>227 DE 2025</v>
          </cell>
          <cell r="F227">
            <v>20295265</v>
          </cell>
          <cell r="G227">
            <v>20295265</v>
          </cell>
        </row>
        <row r="228">
          <cell r="E228" t="str">
            <v>229 DE 2025</v>
          </cell>
          <cell r="F228">
            <v>16212030</v>
          </cell>
          <cell r="G228">
            <v>6304678</v>
          </cell>
        </row>
        <row r="229">
          <cell r="E229" t="str">
            <v>230 DE 2025</v>
          </cell>
          <cell r="F229">
            <v>14520000</v>
          </cell>
          <cell r="G229">
            <v>5646667</v>
          </cell>
        </row>
        <row r="230">
          <cell r="E230" t="str">
            <v>231 DE 2025</v>
          </cell>
          <cell r="F230">
            <v>16212030</v>
          </cell>
          <cell r="G230">
            <v>6304678</v>
          </cell>
        </row>
        <row r="231">
          <cell r="E231" t="str">
            <v>232 DE 2025</v>
          </cell>
          <cell r="F231">
            <v>28960818</v>
          </cell>
          <cell r="G231">
            <v>11262540</v>
          </cell>
        </row>
        <row r="232">
          <cell r="E232" t="str">
            <v>233 DE 2025</v>
          </cell>
          <cell r="F232">
            <v>27020040</v>
          </cell>
          <cell r="G232">
            <v>10507793</v>
          </cell>
        </row>
        <row r="233">
          <cell r="E233" t="str">
            <v>234 DE 2025</v>
          </cell>
          <cell r="F233">
            <v>9817285</v>
          </cell>
          <cell r="G233">
            <v>5043743</v>
          </cell>
        </row>
        <row r="234">
          <cell r="E234" t="str">
            <v>235 DE 2025</v>
          </cell>
          <cell r="F234">
            <v>9817285</v>
          </cell>
          <cell r="G234">
            <v>5043743</v>
          </cell>
        </row>
        <row r="235">
          <cell r="E235" t="str">
            <v>236 DE 2025</v>
          </cell>
          <cell r="F235">
            <v>40980786</v>
          </cell>
          <cell r="G235">
            <v>12521907</v>
          </cell>
        </row>
        <row r="236">
          <cell r="E236" t="str">
            <v>237 DE 2025</v>
          </cell>
          <cell r="F236">
            <v>40980786</v>
          </cell>
          <cell r="G236">
            <v>11155881</v>
          </cell>
        </row>
        <row r="237">
          <cell r="E237" t="str">
            <v>238 DE 2025</v>
          </cell>
          <cell r="F237">
            <v>27020040</v>
          </cell>
          <cell r="G237">
            <v>7355455</v>
          </cell>
        </row>
        <row r="238">
          <cell r="E238" t="str">
            <v>239 DE 2025</v>
          </cell>
          <cell r="F238">
            <v>98353620466</v>
          </cell>
          <cell r="G238">
            <v>85500753511</v>
          </cell>
        </row>
        <row r="239">
          <cell r="E239" t="str">
            <v>240 DE 2025</v>
          </cell>
          <cell r="F239">
            <v>55596133</v>
          </cell>
          <cell r="G239">
            <v>10518187</v>
          </cell>
        </row>
        <row r="240">
          <cell r="E240" t="str">
            <v>241 DE 2025</v>
          </cell>
          <cell r="F240">
            <v>45484226</v>
          </cell>
          <cell r="G240">
            <v>8605124</v>
          </cell>
        </row>
        <row r="241">
          <cell r="E241" t="str">
            <v>242 DE 2025</v>
          </cell>
          <cell r="F241">
            <v>19994837</v>
          </cell>
          <cell r="G241">
            <v>3782807</v>
          </cell>
        </row>
        <row r="242">
          <cell r="E242" t="str">
            <v>243 DE 2025</v>
          </cell>
          <cell r="F242">
            <v>6310698740</v>
          </cell>
          <cell r="G242">
            <v>0</v>
          </cell>
        </row>
        <row r="243">
          <cell r="E243" t="str">
            <v>244 DE 2025</v>
          </cell>
          <cell r="F243">
            <v>10210200</v>
          </cell>
          <cell r="G243">
            <v>0</v>
          </cell>
        </row>
        <row r="244">
          <cell r="E244" t="str">
            <v>245 DE 2025</v>
          </cell>
          <cell r="F244">
            <v>9817285</v>
          </cell>
          <cell r="G244">
            <v>3602673</v>
          </cell>
        </row>
        <row r="245">
          <cell r="E245" t="str">
            <v>246 DE 2025</v>
          </cell>
          <cell r="F245">
            <v>1395097807</v>
          </cell>
          <cell r="G245">
            <v>0</v>
          </cell>
        </row>
        <row r="246">
          <cell r="E246" t="str">
            <v>247 DE 2025</v>
          </cell>
          <cell r="F246">
            <v>179928000</v>
          </cell>
          <cell r="G246">
            <v>26989200</v>
          </cell>
        </row>
        <row r="247">
          <cell r="E247" t="str">
            <v>248 DE 2025</v>
          </cell>
          <cell r="F247">
            <v>9817285</v>
          </cell>
          <cell r="G247">
            <v>3152339</v>
          </cell>
        </row>
        <row r="248">
          <cell r="E248" t="str">
            <v>250 DE 2025</v>
          </cell>
          <cell r="F248">
            <v>795011147</v>
          </cell>
          <cell r="G248">
            <v>0</v>
          </cell>
        </row>
        <row r="249">
          <cell r="E249" t="str">
            <v>252 DE 2025</v>
          </cell>
          <cell r="F249">
            <v>47127904</v>
          </cell>
          <cell r="G249">
            <v>6147118</v>
          </cell>
        </row>
        <row r="250">
          <cell r="E250" t="str">
            <v>253 DE 2025</v>
          </cell>
          <cell r="F250">
            <v>31073046</v>
          </cell>
          <cell r="G250">
            <v>4053006</v>
          </cell>
        </row>
        <row r="251">
          <cell r="E251" t="str">
            <v>254 DE 2025</v>
          </cell>
          <cell r="F251">
            <v>28960818</v>
          </cell>
          <cell r="G251">
            <v>4183229</v>
          </cell>
        </row>
        <row r="252">
          <cell r="E252" t="str">
            <v>255 DE 2025</v>
          </cell>
          <cell r="F252">
            <v>622725400</v>
          </cell>
          <cell r="G252">
            <v>0</v>
          </cell>
        </row>
        <row r="253">
          <cell r="E253" t="str">
            <v>256 DE 2025</v>
          </cell>
          <cell r="F253">
            <v>5711286</v>
          </cell>
          <cell r="G253">
            <v>0</v>
          </cell>
        </row>
        <row r="254">
          <cell r="E254" t="str">
            <v>257 DE 2025</v>
          </cell>
          <cell r="F254">
            <v>13386563</v>
          </cell>
          <cell r="G254">
            <v>0</v>
          </cell>
        </row>
        <row r="255">
          <cell r="E255" t="str">
            <v>264 DE 2024</v>
          </cell>
          <cell r="F255">
            <v>3172260</v>
          </cell>
          <cell r="G255">
            <v>0</v>
          </cell>
        </row>
        <row r="256">
          <cell r="E256" t="str">
            <v>290 DE 2024</v>
          </cell>
          <cell r="F256">
            <v>4927185</v>
          </cell>
          <cell r="G256">
            <v>4927185</v>
          </cell>
        </row>
        <row r="257">
          <cell r="E257" t="str">
            <v>296 DE 2024</v>
          </cell>
          <cell r="F257">
            <v>20201290</v>
          </cell>
          <cell r="G257">
            <v>0</v>
          </cell>
        </row>
        <row r="258">
          <cell r="E258" t="str">
            <v>326 DE 2024</v>
          </cell>
          <cell r="F258">
            <v>399000</v>
          </cell>
          <cell r="G258">
            <v>0</v>
          </cell>
        </row>
        <row r="259">
          <cell r="E259" t="str">
            <v>328 DE 2024</v>
          </cell>
          <cell r="F259">
            <v>830109</v>
          </cell>
          <cell r="G259">
            <v>0</v>
          </cell>
        </row>
        <row r="260">
          <cell r="E260" t="str">
            <v>329 DE 2024</v>
          </cell>
          <cell r="F260">
            <v>1259010</v>
          </cell>
          <cell r="G260">
            <v>0</v>
          </cell>
        </row>
        <row r="261">
          <cell r="E261" t="str">
            <v>550 DE 2024</v>
          </cell>
          <cell r="F261">
            <v>89577488</v>
          </cell>
          <cell r="G261">
            <v>75868688</v>
          </cell>
        </row>
        <row r="262">
          <cell r="E262" t="str">
            <v>553 DE 2024</v>
          </cell>
          <cell r="F262">
            <v>615837200</v>
          </cell>
          <cell r="G262">
            <v>0</v>
          </cell>
        </row>
        <row r="263">
          <cell r="E263" t="str">
            <v>555 DE 2024</v>
          </cell>
          <cell r="F263">
            <v>44920000</v>
          </cell>
          <cell r="G263">
            <v>0</v>
          </cell>
        </row>
        <row r="264">
          <cell r="E264" t="str">
            <v>563 DE 2024</v>
          </cell>
          <cell r="F264">
            <v>13542235</v>
          </cell>
          <cell r="G264">
            <v>13408500</v>
          </cell>
        </row>
        <row r="265">
          <cell r="E265" t="str">
            <v>204 DE 2025</v>
          </cell>
          <cell r="F265">
            <v>14525640</v>
          </cell>
          <cell r="G265">
            <v>5496478</v>
          </cell>
        </row>
        <row r="266">
          <cell r="E266" t="str">
            <v>206 DE 2025</v>
          </cell>
          <cell r="F266">
            <v>9135000</v>
          </cell>
          <cell r="G266">
            <v>2564100</v>
          </cell>
        </row>
        <row r="267">
          <cell r="E267" t="str">
            <v>217 DE 2025</v>
          </cell>
          <cell r="F267">
            <v>1995000</v>
          </cell>
          <cell r="G267">
            <v>0</v>
          </cell>
        </row>
        <row r="268">
          <cell r="E268" t="str">
            <v>228 DE 2025</v>
          </cell>
          <cell r="F268">
            <v>19826216</v>
          </cell>
          <cell r="G268">
            <v>19826216</v>
          </cell>
        </row>
        <row r="269">
          <cell r="E269" t="str">
            <v>249 DE 2025</v>
          </cell>
          <cell r="F269">
            <v>1431393</v>
          </cell>
          <cell r="G269">
            <v>0</v>
          </cell>
        </row>
        <row r="270">
          <cell r="E270" t="str">
            <v>No Aplica</v>
          </cell>
          <cell r="F270">
            <v>10349760298</v>
          </cell>
          <cell r="G270">
            <v>8253389178</v>
          </cell>
        </row>
        <row r="271">
          <cell r="E271" t="str">
            <v>OC 125662</v>
          </cell>
          <cell r="F271">
            <v>169326043</v>
          </cell>
          <cell r="G271">
            <v>169326043</v>
          </cell>
        </row>
        <row r="272">
          <cell r="E272" t="str">
            <v>OC 128101</v>
          </cell>
          <cell r="F272">
            <v>196141160</v>
          </cell>
          <cell r="G272">
            <v>196141160</v>
          </cell>
        </row>
        <row r="273">
          <cell r="E273" t="str">
            <v>OC 142152</v>
          </cell>
          <cell r="F273">
            <v>1114788549</v>
          </cell>
          <cell r="G273">
            <v>557408486</v>
          </cell>
        </row>
        <row r="274">
          <cell r="E274" t="str">
            <v>OC 142428</v>
          </cell>
          <cell r="F274">
            <v>667656578</v>
          </cell>
          <cell r="G274">
            <v>248297110</v>
          </cell>
        </row>
        <row r="275">
          <cell r="E275" t="str">
            <v>OC 145667</v>
          </cell>
          <cell r="F275">
            <v>833025</v>
          </cell>
          <cell r="G275">
            <v>0</v>
          </cell>
        </row>
        <row r="276">
          <cell r="E276" t="str">
            <v>OC 147104</v>
          </cell>
          <cell r="F276">
            <v>216654240</v>
          </cell>
          <cell r="G276">
            <v>0</v>
          </cell>
        </row>
        <row r="277">
          <cell r="E277" t="str">
            <v>251 DE 2025</v>
          </cell>
          <cell r="F277">
            <v>45910497</v>
          </cell>
          <cell r="G277">
            <v>0</v>
          </cell>
        </row>
        <row r="278">
          <cell r="E278" t="str">
            <v>(en blanco)</v>
          </cell>
          <cell r="F278">
            <v>4319983174</v>
          </cell>
          <cell r="G278">
            <v>0</v>
          </cell>
        </row>
        <row r="279">
          <cell r="E279" t="str">
            <v>277 DE 2025</v>
          </cell>
          <cell r="F279">
            <v>9817285</v>
          </cell>
          <cell r="G279">
            <v>0</v>
          </cell>
        </row>
        <row r="280">
          <cell r="E280" t="str">
            <v>258 DE 2025</v>
          </cell>
          <cell r="F280">
            <v>3093720000</v>
          </cell>
          <cell r="G280">
            <v>0</v>
          </cell>
        </row>
        <row r="281">
          <cell r="E281" t="str">
            <v>259 DE 2025</v>
          </cell>
          <cell r="F281">
            <v>263999999</v>
          </cell>
          <cell r="G281">
            <v>0</v>
          </cell>
        </row>
        <row r="282">
          <cell r="E282" t="str">
            <v>274 DE 2025</v>
          </cell>
          <cell r="F282">
            <v>45077946</v>
          </cell>
          <cell r="G282">
            <v>0</v>
          </cell>
        </row>
        <row r="283">
          <cell r="E283" t="str">
            <v>284 DE 2025</v>
          </cell>
          <cell r="F283">
            <v>20715366</v>
          </cell>
          <cell r="G283">
            <v>0</v>
          </cell>
        </row>
        <row r="284">
          <cell r="E284" t="str">
            <v>278 DE 2025</v>
          </cell>
          <cell r="F284">
            <v>28960818</v>
          </cell>
          <cell r="G284">
            <v>0</v>
          </cell>
        </row>
        <row r="285">
          <cell r="E285" t="str">
            <v>279 DE 2025</v>
          </cell>
          <cell r="F285">
            <v>32786400</v>
          </cell>
          <cell r="G285">
            <v>0</v>
          </cell>
        </row>
        <row r="286">
          <cell r="E286" t="str">
            <v>280 DE 2025</v>
          </cell>
          <cell r="F286">
            <v>40980786</v>
          </cell>
          <cell r="G286">
            <v>0</v>
          </cell>
        </row>
        <row r="287">
          <cell r="E287" t="str">
            <v>281 DE 2025</v>
          </cell>
          <cell r="F287">
            <v>28960818</v>
          </cell>
          <cell r="G287">
            <v>0</v>
          </cell>
        </row>
        <row r="288">
          <cell r="E288" t="str">
            <v>282 DE 2025</v>
          </cell>
          <cell r="F288">
            <v>49175130</v>
          </cell>
          <cell r="G288">
            <v>0</v>
          </cell>
        </row>
        <row r="289">
          <cell r="E289" t="str">
            <v>285 DE 2025</v>
          </cell>
          <cell r="F289">
            <v>27020040</v>
          </cell>
          <cell r="G289">
            <v>0</v>
          </cell>
        </row>
        <row r="290">
          <cell r="E290" t="str">
            <v>275 DE 2025</v>
          </cell>
          <cell r="F290">
            <v>32786400</v>
          </cell>
          <cell r="G290">
            <v>0</v>
          </cell>
        </row>
        <row r="291">
          <cell r="E291" t="str">
            <v>267 DE 2025</v>
          </cell>
          <cell r="F291">
            <v>57369498</v>
          </cell>
          <cell r="G291">
            <v>0</v>
          </cell>
        </row>
        <row r="292">
          <cell r="E292" t="str">
            <v>268 DE 2025</v>
          </cell>
          <cell r="F292">
            <v>57369498</v>
          </cell>
          <cell r="G292">
            <v>0</v>
          </cell>
        </row>
        <row r="293">
          <cell r="E293" t="str">
            <v>260 DE 2025</v>
          </cell>
          <cell r="F293">
            <v>49175130</v>
          </cell>
          <cell r="G293">
            <v>0</v>
          </cell>
        </row>
        <row r="294">
          <cell r="E294" t="str">
            <v>269 DE 2025</v>
          </cell>
          <cell r="F294">
            <v>20490393</v>
          </cell>
          <cell r="G294">
            <v>0</v>
          </cell>
        </row>
        <row r="295">
          <cell r="E295" t="str">
            <v>270 DE 2025</v>
          </cell>
          <cell r="F295">
            <v>40980786</v>
          </cell>
          <cell r="G295">
            <v>0</v>
          </cell>
        </row>
        <row r="296">
          <cell r="E296" t="str">
            <v>261 DE 2025</v>
          </cell>
          <cell r="F296">
            <v>36879102</v>
          </cell>
          <cell r="G296">
            <v>0</v>
          </cell>
        </row>
        <row r="297">
          <cell r="E297" t="str">
            <v>262 DE 2025</v>
          </cell>
          <cell r="F297">
            <v>28960818</v>
          </cell>
          <cell r="G297">
            <v>0</v>
          </cell>
        </row>
        <row r="298">
          <cell r="E298" t="str">
            <v>271 DE 2025</v>
          </cell>
          <cell r="F298">
            <v>40980786</v>
          </cell>
          <cell r="G298">
            <v>0</v>
          </cell>
        </row>
        <row r="299">
          <cell r="E299" t="str">
            <v>263 DE 2025</v>
          </cell>
          <cell r="F299">
            <v>40980786</v>
          </cell>
          <cell r="G299">
            <v>0</v>
          </cell>
        </row>
        <row r="300">
          <cell r="E300" t="str">
            <v>264 DE 2025</v>
          </cell>
          <cell r="F300">
            <v>40980786</v>
          </cell>
          <cell r="G300">
            <v>0</v>
          </cell>
        </row>
        <row r="301">
          <cell r="E301" t="str">
            <v>286 DE 2025</v>
          </cell>
          <cell r="F301">
            <v>40980786</v>
          </cell>
          <cell r="G301">
            <v>0</v>
          </cell>
        </row>
        <row r="302">
          <cell r="E302" t="str">
            <v>272 DE 2025</v>
          </cell>
          <cell r="F302">
            <v>28960818</v>
          </cell>
          <cell r="G302">
            <v>0</v>
          </cell>
        </row>
        <row r="303">
          <cell r="E303" t="str">
            <v>273 DE 2025</v>
          </cell>
          <cell r="F303">
            <v>40980786</v>
          </cell>
          <cell r="G303">
            <v>0</v>
          </cell>
        </row>
        <row r="304">
          <cell r="E304" t="str">
            <v>283 DE 2025</v>
          </cell>
          <cell r="F304">
            <v>49175130</v>
          </cell>
          <cell r="G304">
            <v>0</v>
          </cell>
        </row>
        <row r="305">
          <cell r="E305" t="str">
            <v>265 DE 2025</v>
          </cell>
          <cell r="F305">
            <v>16391710</v>
          </cell>
          <cell r="G305">
            <v>0</v>
          </cell>
        </row>
        <row r="306">
          <cell r="E306" t="str">
            <v>266 DE 2025</v>
          </cell>
          <cell r="F306">
            <v>32786400</v>
          </cell>
          <cell r="G306">
            <v>0</v>
          </cell>
        </row>
        <row r="307">
          <cell r="E307" t="str">
            <v>287 DE 2025</v>
          </cell>
          <cell r="F307">
            <v>22538973</v>
          </cell>
          <cell r="G307">
            <v>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S541"/>
  <sheetViews>
    <sheetView tabSelected="1" zoomScale="85" zoomScaleNormal="85" workbookViewId="0">
      <pane ySplit="1" topLeftCell="A171" activePane="bottomLeft" state="frozen"/>
      <selection pane="bottomLeft" activeCell="E238" sqref="E238"/>
    </sheetView>
  </sheetViews>
  <sheetFormatPr baseColWidth="10" defaultColWidth="11.42578125" defaultRowHeight="12.75" x14ac:dyDescent="0.2"/>
  <cols>
    <col min="1" max="1" width="11.42578125" style="14"/>
    <col min="2" max="2" width="58.7109375" style="14" customWidth="1"/>
    <col min="3" max="3" width="11.42578125" style="59" customWidth="1"/>
    <col min="4" max="4" width="11.7109375" style="85" customWidth="1"/>
    <col min="5" max="5" width="15.85546875" style="99" customWidth="1"/>
    <col min="6" max="6" width="20.42578125" style="60" customWidth="1"/>
    <col min="7" max="7" width="20.5703125" style="61" customWidth="1"/>
    <col min="8" max="8" width="16.140625" style="78" customWidth="1"/>
    <col min="9" max="10" width="18.28515625" style="62" customWidth="1"/>
    <col min="11" max="11" width="25.85546875" style="63" customWidth="1"/>
    <col min="12" max="12" width="19.7109375" style="58" customWidth="1"/>
    <col min="13" max="13" width="21.140625" style="45" customWidth="1"/>
    <col min="14" max="14" width="21.140625" style="13" customWidth="1"/>
    <col min="15" max="15" width="12.140625" style="12" bestFit="1" customWidth="1"/>
    <col min="16" max="16" width="17.5703125" style="12" customWidth="1"/>
    <col min="17" max="18" width="18" style="12" customWidth="1"/>
    <col min="19" max="19" width="11.42578125" style="13"/>
    <col min="20" max="16384" width="11.42578125" style="12"/>
  </cols>
  <sheetData>
    <row r="1" spans="1:19" s="65" customFormat="1" ht="38.25" x14ac:dyDescent="0.25">
      <c r="A1" s="9" t="s">
        <v>0</v>
      </c>
      <c r="B1" s="9" t="s">
        <v>1</v>
      </c>
      <c r="C1" s="79" t="s">
        <v>2</v>
      </c>
      <c r="D1" s="10" t="s">
        <v>3</v>
      </c>
      <c r="E1" s="15" t="s">
        <v>4</v>
      </c>
      <c r="F1" s="15" t="s">
        <v>459</v>
      </c>
      <c r="G1" s="11" t="s">
        <v>428</v>
      </c>
      <c r="H1" s="75" t="s">
        <v>458</v>
      </c>
      <c r="I1" s="19" t="s">
        <v>457</v>
      </c>
      <c r="J1" s="19" t="s">
        <v>429</v>
      </c>
      <c r="K1" s="15" t="s">
        <v>7</v>
      </c>
      <c r="L1" s="9" t="s">
        <v>8</v>
      </c>
      <c r="M1" s="64"/>
    </row>
    <row r="2" spans="1:19" ht="51" hidden="1" x14ac:dyDescent="0.2">
      <c r="A2" s="44" t="s">
        <v>12</v>
      </c>
      <c r="B2" s="43" t="s">
        <v>183</v>
      </c>
      <c r="C2" s="80">
        <v>45659</v>
      </c>
      <c r="D2" s="66">
        <v>45838</v>
      </c>
      <c r="E2" s="86">
        <v>40753115</v>
      </c>
      <c r="F2" s="47">
        <v>40753115</v>
      </c>
      <c r="G2" s="74">
        <v>40753115</v>
      </c>
      <c r="H2" s="76">
        <f>+G2/E2</f>
        <v>1</v>
      </c>
      <c r="I2" s="49">
        <f>+F2-G2</f>
        <v>0</v>
      </c>
      <c r="J2" s="49"/>
      <c r="K2" s="49"/>
      <c r="L2" s="50" t="s">
        <v>9</v>
      </c>
      <c r="M2" s="46">
        <f>VLOOKUP($A$2:$A$307,[1]Hoja2!$E$1:$G$307,2,0)</f>
        <v>40753115</v>
      </c>
      <c r="N2" s="46">
        <f>VLOOKUP($A$2:$A$307,[1]Hoja2!$E$1:$G$307,3,0)</f>
        <v>40753115</v>
      </c>
      <c r="O2" s="17" t="b">
        <f>+M2=E2</f>
        <v>1</v>
      </c>
      <c r="P2" s="17">
        <f>+E2-F2</f>
        <v>0</v>
      </c>
      <c r="Q2" s="13"/>
      <c r="R2" s="13"/>
      <c r="S2" s="65"/>
    </row>
    <row r="3" spans="1:19" ht="63.75" hidden="1" x14ac:dyDescent="0.2">
      <c r="A3" s="44" t="s">
        <v>13</v>
      </c>
      <c r="B3" s="43" t="s">
        <v>184</v>
      </c>
      <c r="C3" s="80">
        <v>45659</v>
      </c>
      <c r="D3" s="66">
        <v>45838</v>
      </c>
      <c r="E3" s="86">
        <v>20600281</v>
      </c>
      <c r="F3" s="47">
        <v>20600281</v>
      </c>
      <c r="G3" s="74">
        <v>19449428</v>
      </c>
      <c r="H3" s="76">
        <f t="shared" ref="H3:H66" si="0">+G3/E3</f>
        <v>0.94413411156867233</v>
      </c>
      <c r="I3" s="49">
        <f t="shared" ref="I3:I66" si="1">+F3-G3</f>
        <v>1150853</v>
      </c>
      <c r="J3" s="49"/>
      <c r="K3" s="49"/>
      <c r="L3" s="50" t="s">
        <v>9</v>
      </c>
      <c r="M3" s="46">
        <f>VLOOKUP($A$2:$A$307,[1]Hoja2!$E$1:$G$307,2,0)</f>
        <v>20600281</v>
      </c>
      <c r="N3" s="46">
        <f>VLOOKUP($A$2:$A$307,[1]Hoja2!$E$1:$G$307,3,0)</f>
        <v>19449428</v>
      </c>
      <c r="O3" s="17" t="b">
        <f t="shared" ref="O3:O66" si="2">+M3=E3</f>
        <v>1</v>
      </c>
      <c r="P3" s="17">
        <f t="shared" ref="P3:P66" si="3">+E3-F3</f>
        <v>0</v>
      </c>
      <c r="Q3" s="13"/>
      <c r="R3" s="13"/>
      <c r="S3" s="65"/>
    </row>
    <row r="4" spans="1:19" ht="51" hidden="1" x14ac:dyDescent="0.2">
      <c r="A4" s="44" t="s">
        <v>14</v>
      </c>
      <c r="B4" s="43" t="s">
        <v>185</v>
      </c>
      <c r="C4" s="80">
        <v>45659</v>
      </c>
      <c r="D4" s="66">
        <v>45838</v>
      </c>
      <c r="E4" s="86">
        <v>32604253</v>
      </c>
      <c r="F4" s="47">
        <v>32604253</v>
      </c>
      <c r="G4" s="74">
        <v>32604253</v>
      </c>
      <c r="H4" s="76">
        <f t="shared" si="0"/>
        <v>1</v>
      </c>
      <c r="I4" s="49">
        <f t="shared" si="1"/>
        <v>0</v>
      </c>
      <c r="J4" s="49"/>
      <c r="K4" s="49"/>
      <c r="L4" s="50" t="s">
        <v>9</v>
      </c>
      <c r="M4" s="46">
        <f>VLOOKUP($A$2:$A$307,[1]Hoja2!$E$1:$G$307,2,0)</f>
        <v>32604253</v>
      </c>
      <c r="N4" s="46">
        <f>VLOOKUP($A$2:$A$307,[1]Hoja2!$E$1:$G$307,3,0)</f>
        <v>32604253</v>
      </c>
      <c r="O4" s="17" t="b">
        <f t="shared" si="2"/>
        <v>1</v>
      </c>
      <c r="P4" s="17">
        <f t="shared" si="3"/>
        <v>0</v>
      </c>
      <c r="Q4" s="13"/>
      <c r="R4" s="13"/>
      <c r="S4" s="65"/>
    </row>
    <row r="5" spans="1:19" ht="89.25" hidden="1" x14ac:dyDescent="0.2">
      <c r="A5" s="44" t="s">
        <v>15</v>
      </c>
      <c r="B5" s="43" t="s">
        <v>332</v>
      </c>
      <c r="C5" s="80">
        <v>45659</v>
      </c>
      <c r="D5" s="66">
        <v>46022</v>
      </c>
      <c r="E5" s="86">
        <v>130776508</v>
      </c>
      <c r="F5" s="47">
        <v>130776508</v>
      </c>
      <c r="G5" s="74">
        <v>65206114</v>
      </c>
      <c r="H5" s="76">
        <f t="shared" si="0"/>
        <v>0.49860724221203401</v>
      </c>
      <c r="I5" s="49">
        <f t="shared" si="1"/>
        <v>65570394</v>
      </c>
      <c r="J5" s="49"/>
      <c r="K5" s="49"/>
      <c r="L5" s="50" t="s">
        <v>9</v>
      </c>
      <c r="M5" s="46">
        <f>VLOOKUP($A$2:$A$307,[1]Hoja2!$E$1:$G$307,2,0)</f>
        <v>130776508</v>
      </c>
      <c r="N5" s="46">
        <f>VLOOKUP($A$2:$A$307,[1]Hoja2!$E$1:$G$307,3,0)</f>
        <v>65206114</v>
      </c>
      <c r="O5" s="17" t="b">
        <f t="shared" si="2"/>
        <v>1</v>
      </c>
      <c r="P5" s="17">
        <f t="shared" si="3"/>
        <v>0</v>
      </c>
      <c r="Q5" s="13"/>
      <c r="R5" s="13"/>
      <c r="S5" s="65"/>
    </row>
    <row r="6" spans="1:19" ht="76.5" hidden="1" x14ac:dyDescent="0.2">
      <c r="A6" s="44" t="s">
        <v>16</v>
      </c>
      <c r="B6" s="43" t="s">
        <v>186</v>
      </c>
      <c r="C6" s="80">
        <v>45659</v>
      </c>
      <c r="D6" s="66">
        <v>45838</v>
      </c>
      <c r="E6" s="86">
        <v>48901935</v>
      </c>
      <c r="F6" s="47">
        <v>48901935</v>
      </c>
      <c r="G6" s="74">
        <v>48901935</v>
      </c>
      <c r="H6" s="76">
        <f t="shared" si="0"/>
        <v>1</v>
      </c>
      <c r="I6" s="49">
        <f t="shared" si="1"/>
        <v>0</v>
      </c>
      <c r="J6" s="49"/>
      <c r="K6" s="49"/>
      <c r="L6" s="50" t="s">
        <v>9</v>
      </c>
      <c r="M6" s="46">
        <f>VLOOKUP($A$2:$A$307,[1]Hoja2!$E$1:$G$307,2,0)</f>
        <v>48901935</v>
      </c>
      <c r="N6" s="46">
        <f>VLOOKUP($A$2:$A$307,[1]Hoja2!$E$1:$G$307,3,0)</f>
        <v>48901935</v>
      </c>
      <c r="O6" s="17" t="b">
        <f t="shared" si="2"/>
        <v>1</v>
      </c>
      <c r="P6" s="17">
        <f t="shared" si="3"/>
        <v>0</v>
      </c>
      <c r="Q6" s="13"/>
      <c r="R6" s="13"/>
      <c r="S6" s="65"/>
    </row>
    <row r="7" spans="1:19" ht="89.25" hidden="1" x14ac:dyDescent="0.2">
      <c r="A7" s="44" t="s">
        <v>17</v>
      </c>
      <c r="B7" s="43" t="s">
        <v>333</v>
      </c>
      <c r="C7" s="80">
        <v>45659</v>
      </c>
      <c r="D7" s="66">
        <v>46022</v>
      </c>
      <c r="E7" s="86">
        <v>130776508</v>
      </c>
      <c r="F7" s="47">
        <v>130776508</v>
      </c>
      <c r="G7" s="74">
        <v>65206114</v>
      </c>
      <c r="H7" s="76">
        <f t="shared" si="0"/>
        <v>0.49860724221203401</v>
      </c>
      <c r="I7" s="49">
        <f t="shared" si="1"/>
        <v>65570394</v>
      </c>
      <c r="J7" s="49"/>
      <c r="K7" s="49"/>
      <c r="L7" s="50" t="s">
        <v>9</v>
      </c>
      <c r="M7" s="46">
        <f>VLOOKUP($A$2:$A$307,[1]Hoja2!$E$1:$G$307,2,0)</f>
        <v>130776508</v>
      </c>
      <c r="N7" s="46">
        <f>VLOOKUP($A$2:$A$307,[1]Hoja2!$E$1:$G$307,3,0)</f>
        <v>65206114</v>
      </c>
      <c r="O7" s="17" t="b">
        <f t="shared" si="2"/>
        <v>1</v>
      </c>
      <c r="P7" s="17">
        <f t="shared" si="3"/>
        <v>0</v>
      </c>
      <c r="Q7" s="13"/>
      <c r="R7" s="13"/>
      <c r="S7" s="65"/>
    </row>
    <row r="8" spans="1:19" ht="63.75" hidden="1" x14ac:dyDescent="0.2">
      <c r="A8" s="44" t="s">
        <v>18</v>
      </c>
      <c r="B8" s="43" t="s">
        <v>187</v>
      </c>
      <c r="C8" s="80">
        <v>45659</v>
      </c>
      <c r="D8" s="66">
        <v>45838</v>
      </c>
      <c r="E8" s="86">
        <v>32604253</v>
      </c>
      <c r="F8" s="47">
        <v>32604253</v>
      </c>
      <c r="G8" s="74">
        <v>32604253</v>
      </c>
      <c r="H8" s="76">
        <f t="shared" si="0"/>
        <v>1</v>
      </c>
      <c r="I8" s="49">
        <f t="shared" si="1"/>
        <v>0</v>
      </c>
      <c r="J8" s="49"/>
      <c r="K8" s="49"/>
      <c r="L8" s="50" t="s">
        <v>9</v>
      </c>
      <c r="M8" s="46">
        <f>VLOOKUP($A$2:$A$307,[1]Hoja2!$E$1:$G$307,2,0)</f>
        <v>32604253</v>
      </c>
      <c r="N8" s="46">
        <f>VLOOKUP($A$2:$A$307,[1]Hoja2!$E$1:$G$307,3,0)</f>
        <v>32604253</v>
      </c>
      <c r="O8" s="17" t="b">
        <f t="shared" si="2"/>
        <v>1</v>
      </c>
      <c r="P8" s="17">
        <f t="shared" si="3"/>
        <v>0</v>
      </c>
      <c r="Q8" s="13"/>
      <c r="R8" s="13"/>
      <c r="S8" s="65"/>
    </row>
    <row r="9" spans="1:19" ht="51" hidden="1" x14ac:dyDescent="0.2">
      <c r="A9" s="44" t="s">
        <v>19</v>
      </c>
      <c r="B9" s="43" t="s">
        <v>188</v>
      </c>
      <c r="C9" s="80">
        <v>45659</v>
      </c>
      <c r="D9" s="66">
        <v>45838</v>
      </c>
      <c r="E9" s="86">
        <v>57050779</v>
      </c>
      <c r="F9" s="47">
        <v>57050779</v>
      </c>
      <c r="G9" s="74">
        <v>57050779</v>
      </c>
      <c r="H9" s="76">
        <f t="shared" si="0"/>
        <v>1</v>
      </c>
      <c r="I9" s="49">
        <f t="shared" si="1"/>
        <v>0</v>
      </c>
      <c r="J9" s="49"/>
      <c r="K9" s="49"/>
      <c r="L9" s="50" t="s">
        <v>9</v>
      </c>
      <c r="M9" s="46">
        <f>VLOOKUP($A$2:$A$307,[1]Hoja2!$E$1:$G$307,2,0)</f>
        <v>57050779</v>
      </c>
      <c r="N9" s="46">
        <f>VLOOKUP($A$2:$A$307,[1]Hoja2!$E$1:$G$307,3,0)</f>
        <v>57050779</v>
      </c>
      <c r="O9" s="17" t="b">
        <f t="shared" si="2"/>
        <v>1</v>
      </c>
      <c r="P9" s="17">
        <f t="shared" si="3"/>
        <v>0</v>
      </c>
      <c r="Q9" s="13"/>
      <c r="R9" s="13"/>
      <c r="S9" s="65"/>
    </row>
    <row r="10" spans="1:19" ht="51" hidden="1" x14ac:dyDescent="0.2">
      <c r="A10" s="44" t="s">
        <v>20</v>
      </c>
      <c r="B10" s="43" t="s">
        <v>189</v>
      </c>
      <c r="C10" s="80">
        <v>45659</v>
      </c>
      <c r="D10" s="66">
        <v>45838</v>
      </c>
      <c r="E10" s="86">
        <v>57050779</v>
      </c>
      <c r="F10" s="47">
        <v>57050779</v>
      </c>
      <c r="G10" s="74">
        <v>57050779</v>
      </c>
      <c r="H10" s="76">
        <f t="shared" si="0"/>
        <v>1</v>
      </c>
      <c r="I10" s="49">
        <f t="shared" si="1"/>
        <v>0</v>
      </c>
      <c r="J10" s="49"/>
      <c r="K10" s="49"/>
      <c r="L10" s="50" t="s">
        <v>9</v>
      </c>
      <c r="M10" s="46">
        <f>VLOOKUP($A$2:$A$307,[1]Hoja2!$E$1:$G$307,2,0)</f>
        <v>57050779</v>
      </c>
      <c r="N10" s="46">
        <f>VLOOKUP($A$2:$A$307,[1]Hoja2!$E$1:$G$307,3,0)</f>
        <v>57050779</v>
      </c>
      <c r="O10" s="17" t="b">
        <f t="shared" si="2"/>
        <v>1</v>
      </c>
      <c r="P10" s="17">
        <f t="shared" si="3"/>
        <v>0</v>
      </c>
      <c r="Q10" s="13"/>
      <c r="R10" s="13"/>
      <c r="S10" s="65"/>
    </row>
    <row r="11" spans="1:19" ht="63.75" hidden="1" x14ac:dyDescent="0.2">
      <c r="A11" s="44" t="s">
        <v>21</v>
      </c>
      <c r="B11" s="43" t="s">
        <v>334</v>
      </c>
      <c r="C11" s="80">
        <v>45659</v>
      </c>
      <c r="D11" s="66">
        <v>45838</v>
      </c>
      <c r="E11" s="86">
        <v>40753115</v>
      </c>
      <c r="F11" s="47">
        <v>40753115</v>
      </c>
      <c r="G11" s="74">
        <v>40753115</v>
      </c>
      <c r="H11" s="76">
        <f t="shared" si="0"/>
        <v>1</v>
      </c>
      <c r="I11" s="49">
        <f t="shared" si="1"/>
        <v>0</v>
      </c>
      <c r="J11" s="49"/>
      <c r="K11" s="49"/>
      <c r="L11" s="50" t="s">
        <v>9</v>
      </c>
      <c r="M11" s="46">
        <f>VLOOKUP($A$2:$A$307,[1]Hoja2!$E$1:$G$307,2,0)</f>
        <v>40753115</v>
      </c>
      <c r="N11" s="46">
        <f>VLOOKUP($A$2:$A$307,[1]Hoja2!$E$1:$G$307,3,0)</f>
        <v>40753115</v>
      </c>
      <c r="O11" s="17" t="b">
        <f t="shared" si="2"/>
        <v>1</v>
      </c>
      <c r="P11" s="17">
        <f t="shared" si="3"/>
        <v>0</v>
      </c>
      <c r="Q11" s="13"/>
      <c r="R11" s="13"/>
      <c r="S11" s="65"/>
    </row>
    <row r="12" spans="1:19" ht="89.25" hidden="1" x14ac:dyDescent="0.2">
      <c r="A12" s="44" t="s">
        <v>22</v>
      </c>
      <c r="B12" s="43" t="s">
        <v>190</v>
      </c>
      <c r="C12" s="80">
        <v>45659</v>
      </c>
      <c r="D12" s="66">
        <v>45838</v>
      </c>
      <c r="E12" s="86">
        <v>32604253</v>
      </c>
      <c r="F12" s="47">
        <v>32604253</v>
      </c>
      <c r="G12" s="74">
        <v>32604253</v>
      </c>
      <c r="H12" s="76">
        <f t="shared" si="0"/>
        <v>1</v>
      </c>
      <c r="I12" s="49">
        <f t="shared" si="1"/>
        <v>0</v>
      </c>
      <c r="J12" s="49"/>
      <c r="K12" s="49"/>
      <c r="L12" s="50" t="s">
        <v>9</v>
      </c>
      <c r="M12" s="46">
        <f>VLOOKUP($A$2:$A$307,[1]Hoja2!$E$1:$G$307,2,0)</f>
        <v>32604253</v>
      </c>
      <c r="N12" s="46">
        <f>VLOOKUP($A$2:$A$307,[1]Hoja2!$E$1:$G$307,3,0)</f>
        <v>32604253</v>
      </c>
      <c r="O12" s="17" t="b">
        <f t="shared" si="2"/>
        <v>1</v>
      </c>
      <c r="P12" s="17">
        <f t="shared" si="3"/>
        <v>0</v>
      </c>
      <c r="Q12" s="13"/>
      <c r="R12" s="13"/>
      <c r="S12" s="65"/>
    </row>
    <row r="13" spans="1:19" ht="51" hidden="1" x14ac:dyDescent="0.2">
      <c r="A13" s="44" t="s">
        <v>23</v>
      </c>
      <c r="B13" s="43" t="s">
        <v>191</v>
      </c>
      <c r="C13" s="80">
        <v>45659</v>
      </c>
      <c r="D13" s="66">
        <v>45838</v>
      </c>
      <c r="E13" s="86">
        <v>40753115</v>
      </c>
      <c r="F13" s="47">
        <v>40753115</v>
      </c>
      <c r="G13" s="74">
        <v>40753115</v>
      </c>
      <c r="H13" s="76">
        <f t="shared" si="0"/>
        <v>1</v>
      </c>
      <c r="I13" s="49">
        <f t="shared" si="1"/>
        <v>0</v>
      </c>
      <c r="J13" s="49"/>
      <c r="K13" s="49"/>
      <c r="L13" s="50" t="s">
        <v>9</v>
      </c>
      <c r="M13" s="46">
        <f>VLOOKUP($A$2:$A$307,[1]Hoja2!$E$1:$G$307,2,0)</f>
        <v>40753115</v>
      </c>
      <c r="N13" s="46">
        <f>VLOOKUP($A$2:$A$307,[1]Hoja2!$E$1:$G$307,3,0)</f>
        <v>40753115</v>
      </c>
      <c r="O13" s="17" t="b">
        <f t="shared" si="2"/>
        <v>1</v>
      </c>
      <c r="P13" s="17">
        <f t="shared" si="3"/>
        <v>0</v>
      </c>
      <c r="Q13" s="13"/>
      <c r="R13" s="13"/>
      <c r="S13" s="65"/>
    </row>
    <row r="14" spans="1:19" ht="63.75" hidden="1" x14ac:dyDescent="0.2">
      <c r="A14" s="44" t="s">
        <v>24</v>
      </c>
      <c r="B14" s="43" t="s">
        <v>335</v>
      </c>
      <c r="C14" s="80">
        <v>45659</v>
      </c>
      <c r="D14" s="66">
        <v>46022</v>
      </c>
      <c r="E14" s="86">
        <v>130776508</v>
      </c>
      <c r="F14" s="47">
        <v>130776508</v>
      </c>
      <c r="G14" s="74">
        <v>65206114</v>
      </c>
      <c r="H14" s="76">
        <f t="shared" si="0"/>
        <v>0.49860724221203401</v>
      </c>
      <c r="I14" s="49">
        <f t="shared" si="1"/>
        <v>65570394</v>
      </c>
      <c r="J14" s="49"/>
      <c r="K14" s="49"/>
      <c r="L14" s="50" t="s">
        <v>9</v>
      </c>
      <c r="M14" s="46">
        <f>VLOOKUP($A$2:$A$307,[1]Hoja2!$E$1:$G$307,2,0)</f>
        <v>130776508</v>
      </c>
      <c r="N14" s="46">
        <f>VLOOKUP($A$2:$A$307,[1]Hoja2!$E$1:$G$307,3,0)</f>
        <v>65206114</v>
      </c>
      <c r="O14" s="17" t="b">
        <f t="shared" si="2"/>
        <v>1</v>
      </c>
      <c r="P14" s="17">
        <f t="shared" si="3"/>
        <v>0</v>
      </c>
      <c r="Q14" s="13"/>
      <c r="R14" s="13"/>
      <c r="S14" s="65"/>
    </row>
    <row r="15" spans="1:19" ht="51" hidden="1" x14ac:dyDescent="0.2">
      <c r="A15" s="44" t="s">
        <v>25</v>
      </c>
      <c r="B15" s="43" t="s">
        <v>192</v>
      </c>
      <c r="C15" s="80">
        <v>45659</v>
      </c>
      <c r="D15" s="66">
        <v>45838</v>
      </c>
      <c r="E15" s="86">
        <v>26869929</v>
      </c>
      <c r="F15" s="47">
        <v>26869929</v>
      </c>
      <c r="G15" s="74">
        <v>26869929</v>
      </c>
      <c r="H15" s="76">
        <f t="shared" si="0"/>
        <v>1</v>
      </c>
      <c r="I15" s="49">
        <f t="shared" si="1"/>
        <v>0</v>
      </c>
      <c r="J15" s="49"/>
      <c r="K15" s="49"/>
      <c r="L15" s="50" t="s">
        <v>9</v>
      </c>
      <c r="M15" s="46">
        <f>VLOOKUP($A$2:$A$307,[1]Hoja2!$E$1:$G$307,2,0)</f>
        <v>26869929</v>
      </c>
      <c r="N15" s="46">
        <f>VLOOKUP($A$2:$A$307,[1]Hoja2!$E$1:$G$307,3,0)</f>
        <v>26869929</v>
      </c>
      <c r="O15" s="17" t="b">
        <f t="shared" si="2"/>
        <v>1</v>
      </c>
      <c r="P15" s="17">
        <f t="shared" si="3"/>
        <v>0</v>
      </c>
      <c r="Q15" s="13"/>
      <c r="R15" s="13"/>
      <c r="S15" s="65"/>
    </row>
    <row r="16" spans="1:19" ht="51" hidden="1" x14ac:dyDescent="0.2">
      <c r="A16" s="44" t="s">
        <v>26</v>
      </c>
      <c r="B16" s="43" t="s">
        <v>193</v>
      </c>
      <c r="C16" s="80">
        <v>45659</v>
      </c>
      <c r="D16" s="66">
        <v>45838</v>
      </c>
      <c r="E16" s="86">
        <v>44827513</v>
      </c>
      <c r="F16" s="47">
        <v>44827513</v>
      </c>
      <c r="G16" s="74">
        <v>44827513</v>
      </c>
      <c r="H16" s="76">
        <f t="shared" si="0"/>
        <v>1</v>
      </c>
      <c r="I16" s="49">
        <f t="shared" si="1"/>
        <v>0</v>
      </c>
      <c r="J16" s="49"/>
      <c r="K16" s="49"/>
      <c r="L16" s="50" t="s">
        <v>9</v>
      </c>
      <c r="M16" s="46">
        <f>VLOOKUP($A$2:$A$307,[1]Hoja2!$E$1:$G$307,2,0)</f>
        <v>44827513</v>
      </c>
      <c r="N16" s="46">
        <f>VLOOKUP($A$2:$A$307,[1]Hoja2!$E$1:$G$307,3,0)</f>
        <v>44827513</v>
      </c>
      <c r="O16" s="17" t="b">
        <f t="shared" si="2"/>
        <v>1</v>
      </c>
      <c r="P16" s="17">
        <f t="shared" si="3"/>
        <v>0</v>
      </c>
      <c r="Q16" s="13"/>
      <c r="R16" s="13"/>
      <c r="S16" s="65"/>
    </row>
    <row r="17" spans="1:19" ht="51" hidden="1" x14ac:dyDescent="0.2">
      <c r="A17" s="44" t="s">
        <v>27</v>
      </c>
      <c r="B17" s="43" t="s">
        <v>194</v>
      </c>
      <c r="C17" s="80">
        <v>45659</v>
      </c>
      <c r="D17" s="66">
        <v>45838</v>
      </c>
      <c r="E17" s="86">
        <v>28799925</v>
      </c>
      <c r="F17" s="47">
        <v>28799925</v>
      </c>
      <c r="G17" s="74">
        <v>28799925</v>
      </c>
      <c r="H17" s="76">
        <f t="shared" si="0"/>
        <v>1</v>
      </c>
      <c r="I17" s="49">
        <f t="shared" si="1"/>
        <v>0</v>
      </c>
      <c r="J17" s="49"/>
      <c r="K17" s="49"/>
      <c r="L17" s="50" t="s">
        <v>9</v>
      </c>
      <c r="M17" s="46">
        <f>VLOOKUP($A$2:$A$307,[1]Hoja2!$E$1:$G$307,2,0)</f>
        <v>28799925</v>
      </c>
      <c r="N17" s="46">
        <f>VLOOKUP($A$2:$A$307,[1]Hoja2!$E$1:$G$307,3,0)</f>
        <v>28799925</v>
      </c>
      <c r="O17" s="17" t="b">
        <f t="shared" si="2"/>
        <v>1</v>
      </c>
      <c r="P17" s="17">
        <f t="shared" si="3"/>
        <v>0</v>
      </c>
      <c r="Q17" s="13"/>
      <c r="R17" s="13"/>
      <c r="S17" s="65"/>
    </row>
    <row r="18" spans="1:19" ht="63.75" hidden="1" x14ac:dyDescent="0.2">
      <c r="A18" s="44" t="s">
        <v>28</v>
      </c>
      <c r="B18" s="43" t="s">
        <v>195</v>
      </c>
      <c r="C18" s="80">
        <v>45659</v>
      </c>
      <c r="D18" s="66">
        <v>45838</v>
      </c>
      <c r="E18" s="86">
        <v>48901935</v>
      </c>
      <c r="F18" s="47">
        <v>48901935</v>
      </c>
      <c r="G18" s="74">
        <v>48901935</v>
      </c>
      <c r="H18" s="76">
        <f t="shared" si="0"/>
        <v>1</v>
      </c>
      <c r="I18" s="49">
        <f t="shared" si="1"/>
        <v>0</v>
      </c>
      <c r="J18" s="49"/>
      <c r="K18" s="49"/>
      <c r="L18" s="50" t="s">
        <v>9</v>
      </c>
      <c r="M18" s="46">
        <f>VLOOKUP($A$2:$A$307,[1]Hoja2!$E$1:$G$307,2,0)</f>
        <v>48901935</v>
      </c>
      <c r="N18" s="46">
        <f>VLOOKUP($A$2:$A$307,[1]Hoja2!$E$1:$G$307,3,0)</f>
        <v>48901935</v>
      </c>
      <c r="O18" s="17" t="b">
        <f t="shared" si="2"/>
        <v>1</v>
      </c>
      <c r="P18" s="17">
        <f t="shared" si="3"/>
        <v>0</v>
      </c>
      <c r="Q18" s="13"/>
      <c r="R18" s="13"/>
      <c r="S18" s="65"/>
    </row>
    <row r="19" spans="1:19" ht="63.75" hidden="1" x14ac:dyDescent="0.2">
      <c r="A19" s="44" t="s">
        <v>29</v>
      </c>
      <c r="B19" s="43" t="s">
        <v>196</v>
      </c>
      <c r="C19" s="80">
        <v>45659</v>
      </c>
      <c r="D19" s="66">
        <v>45838</v>
      </c>
      <c r="E19" s="86">
        <v>26869929</v>
      </c>
      <c r="F19" s="47">
        <v>26869929</v>
      </c>
      <c r="G19" s="74">
        <v>26869929</v>
      </c>
      <c r="H19" s="76">
        <f t="shared" si="0"/>
        <v>1</v>
      </c>
      <c r="I19" s="49">
        <f t="shared" si="1"/>
        <v>0</v>
      </c>
      <c r="J19" s="49"/>
      <c r="K19" s="49"/>
      <c r="L19" s="50" t="s">
        <v>9</v>
      </c>
      <c r="M19" s="46">
        <f>VLOOKUP($A$2:$A$307,[1]Hoja2!$E$1:$G$307,2,0)</f>
        <v>26869929</v>
      </c>
      <c r="N19" s="46">
        <f>VLOOKUP($A$2:$A$307,[1]Hoja2!$E$1:$G$307,3,0)</f>
        <v>26869929</v>
      </c>
      <c r="O19" s="17" t="b">
        <f t="shared" si="2"/>
        <v>1</v>
      </c>
      <c r="P19" s="17">
        <f t="shared" si="3"/>
        <v>0</v>
      </c>
      <c r="Q19" s="13"/>
      <c r="R19" s="13"/>
      <c r="S19" s="65"/>
    </row>
    <row r="20" spans="1:19" ht="51" hidden="1" x14ac:dyDescent="0.2">
      <c r="A20" s="44" t="s">
        <v>30</v>
      </c>
      <c r="B20" s="43" t="s">
        <v>197</v>
      </c>
      <c r="C20" s="80">
        <v>45659</v>
      </c>
      <c r="D20" s="66">
        <v>45838</v>
      </c>
      <c r="E20" s="86">
        <v>28799925</v>
      </c>
      <c r="F20" s="47">
        <v>28799925</v>
      </c>
      <c r="G20" s="74">
        <v>28799925</v>
      </c>
      <c r="H20" s="76">
        <f t="shared" si="0"/>
        <v>1</v>
      </c>
      <c r="I20" s="49">
        <f t="shared" si="1"/>
        <v>0</v>
      </c>
      <c r="J20" s="49"/>
      <c r="K20" s="49"/>
      <c r="L20" s="50" t="s">
        <v>9</v>
      </c>
      <c r="M20" s="46">
        <f>VLOOKUP($A$2:$A$307,[1]Hoja2!$E$1:$G$307,2,0)</f>
        <v>28799925</v>
      </c>
      <c r="N20" s="46">
        <f>VLOOKUP($A$2:$A$307,[1]Hoja2!$E$1:$G$307,3,0)</f>
        <v>28799925</v>
      </c>
      <c r="O20" s="17" t="b">
        <f t="shared" si="2"/>
        <v>1</v>
      </c>
      <c r="P20" s="17">
        <f t="shared" si="3"/>
        <v>0</v>
      </c>
      <c r="Q20" s="13"/>
      <c r="R20" s="13"/>
      <c r="S20" s="65"/>
    </row>
    <row r="21" spans="1:19" ht="76.5" hidden="1" x14ac:dyDescent="0.2">
      <c r="A21" s="44" t="s">
        <v>31</v>
      </c>
      <c r="B21" s="43" t="s">
        <v>198</v>
      </c>
      <c r="C21" s="80">
        <v>45659</v>
      </c>
      <c r="D21" s="66">
        <v>45838</v>
      </c>
      <c r="E21" s="86">
        <v>28799925</v>
      </c>
      <c r="F21" s="47">
        <v>28799925</v>
      </c>
      <c r="G21" s="74">
        <v>28799925</v>
      </c>
      <c r="H21" s="76">
        <f t="shared" si="0"/>
        <v>1</v>
      </c>
      <c r="I21" s="49">
        <f t="shared" si="1"/>
        <v>0</v>
      </c>
      <c r="J21" s="49"/>
      <c r="K21" s="49"/>
      <c r="L21" s="50" t="s">
        <v>9</v>
      </c>
      <c r="M21" s="46">
        <f>VLOOKUP($A$2:$A$307,[1]Hoja2!$E$1:$G$307,2,0)</f>
        <v>28799925</v>
      </c>
      <c r="N21" s="46">
        <f>VLOOKUP($A$2:$A$307,[1]Hoja2!$E$1:$G$307,3,0)</f>
        <v>28799925</v>
      </c>
      <c r="O21" s="17" t="b">
        <f t="shared" si="2"/>
        <v>1</v>
      </c>
      <c r="P21" s="17">
        <f t="shared" si="3"/>
        <v>0</v>
      </c>
      <c r="Q21" s="13"/>
      <c r="R21" s="13"/>
      <c r="S21" s="65"/>
    </row>
    <row r="22" spans="1:19" ht="63.75" hidden="1" x14ac:dyDescent="0.2">
      <c r="A22" s="44" t="s">
        <v>32</v>
      </c>
      <c r="B22" s="43" t="s">
        <v>199</v>
      </c>
      <c r="C22" s="80">
        <v>45659</v>
      </c>
      <c r="D22" s="66">
        <v>45838</v>
      </c>
      <c r="E22" s="86">
        <v>48901935</v>
      </c>
      <c r="F22" s="47">
        <v>48901935</v>
      </c>
      <c r="G22" s="74">
        <v>48901935</v>
      </c>
      <c r="H22" s="76">
        <f t="shared" si="0"/>
        <v>1</v>
      </c>
      <c r="I22" s="49">
        <f t="shared" si="1"/>
        <v>0</v>
      </c>
      <c r="J22" s="49"/>
      <c r="K22" s="49"/>
      <c r="L22" s="50" t="s">
        <v>9</v>
      </c>
      <c r="M22" s="46">
        <f>VLOOKUP($A$2:$A$307,[1]Hoja2!$E$1:$G$307,2,0)</f>
        <v>48901935</v>
      </c>
      <c r="N22" s="46">
        <f>VLOOKUP($A$2:$A$307,[1]Hoja2!$E$1:$G$307,3,0)</f>
        <v>48901935</v>
      </c>
      <c r="O22" s="17" t="b">
        <f t="shared" si="2"/>
        <v>1</v>
      </c>
      <c r="P22" s="17">
        <f t="shared" si="3"/>
        <v>0</v>
      </c>
      <c r="Q22" s="13"/>
      <c r="R22" s="13"/>
      <c r="S22" s="65"/>
    </row>
    <row r="23" spans="1:19" ht="63.75" hidden="1" x14ac:dyDescent="0.2">
      <c r="A23" s="44" t="s">
        <v>33</v>
      </c>
      <c r="B23" s="43" t="s">
        <v>336</v>
      </c>
      <c r="C23" s="80">
        <v>45659</v>
      </c>
      <c r="D23" s="66">
        <v>45838</v>
      </c>
      <c r="E23" s="86">
        <v>40753115</v>
      </c>
      <c r="F23" s="47">
        <v>40753115</v>
      </c>
      <c r="G23" s="74">
        <v>40753115</v>
      </c>
      <c r="H23" s="76">
        <f t="shared" si="0"/>
        <v>1</v>
      </c>
      <c r="I23" s="49">
        <f t="shared" si="1"/>
        <v>0</v>
      </c>
      <c r="J23" s="49"/>
      <c r="K23" s="49"/>
      <c r="L23" s="50" t="s">
        <v>9</v>
      </c>
      <c r="M23" s="46">
        <f>VLOOKUP($A$2:$A$307,[1]Hoja2!$E$1:$G$307,2,0)</f>
        <v>40753115</v>
      </c>
      <c r="N23" s="46">
        <f>VLOOKUP($A$2:$A$307,[1]Hoja2!$E$1:$G$307,3,0)</f>
        <v>40753115</v>
      </c>
      <c r="O23" s="17" t="b">
        <f t="shared" si="2"/>
        <v>1</v>
      </c>
      <c r="P23" s="17">
        <f t="shared" si="3"/>
        <v>0</v>
      </c>
      <c r="Q23" s="13"/>
      <c r="R23" s="13"/>
      <c r="S23" s="65"/>
    </row>
    <row r="24" spans="1:19" ht="89.25" hidden="1" x14ac:dyDescent="0.2">
      <c r="A24" s="44" t="s">
        <v>34</v>
      </c>
      <c r="B24" s="43" t="s">
        <v>337</v>
      </c>
      <c r="C24" s="80">
        <v>45659</v>
      </c>
      <c r="D24" s="66">
        <v>45838</v>
      </c>
      <c r="E24" s="86">
        <v>40753115</v>
      </c>
      <c r="F24" s="47">
        <v>40753115</v>
      </c>
      <c r="G24" s="74">
        <v>40753115</v>
      </c>
      <c r="H24" s="76">
        <f t="shared" si="0"/>
        <v>1</v>
      </c>
      <c r="I24" s="49">
        <f t="shared" si="1"/>
        <v>0</v>
      </c>
      <c r="J24" s="49"/>
      <c r="K24" s="49"/>
      <c r="L24" s="50" t="s">
        <v>9</v>
      </c>
      <c r="M24" s="46">
        <f>VLOOKUP($A$2:$A$307,[1]Hoja2!$E$1:$G$307,2,0)</f>
        <v>40753115</v>
      </c>
      <c r="N24" s="46">
        <f>VLOOKUP($A$2:$A$307,[1]Hoja2!$E$1:$G$307,3,0)</f>
        <v>40753115</v>
      </c>
      <c r="O24" s="17" t="b">
        <f t="shared" si="2"/>
        <v>1</v>
      </c>
      <c r="P24" s="17">
        <f t="shared" si="3"/>
        <v>0</v>
      </c>
      <c r="Q24" s="13"/>
      <c r="R24" s="13"/>
      <c r="S24" s="65"/>
    </row>
    <row r="25" spans="1:19" ht="76.5" hidden="1" x14ac:dyDescent="0.2">
      <c r="A25" s="44" t="s">
        <v>35</v>
      </c>
      <c r="B25" s="43" t="s">
        <v>338</v>
      </c>
      <c r="C25" s="80">
        <v>45659</v>
      </c>
      <c r="D25" s="66">
        <v>45838</v>
      </c>
      <c r="E25" s="86">
        <v>40753115</v>
      </c>
      <c r="F25" s="47">
        <v>40753115</v>
      </c>
      <c r="G25" s="74">
        <v>40753115</v>
      </c>
      <c r="H25" s="76">
        <f t="shared" si="0"/>
        <v>1</v>
      </c>
      <c r="I25" s="49">
        <f t="shared" si="1"/>
        <v>0</v>
      </c>
      <c r="J25" s="49"/>
      <c r="K25" s="49"/>
      <c r="L25" s="50" t="s">
        <v>9</v>
      </c>
      <c r="M25" s="46">
        <f>VLOOKUP($A$2:$A$307,[1]Hoja2!$E$1:$G$307,2,0)</f>
        <v>40753115</v>
      </c>
      <c r="N25" s="46">
        <f>VLOOKUP($A$2:$A$307,[1]Hoja2!$E$1:$G$307,3,0)</f>
        <v>40753115</v>
      </c>
      <c r="O25" s="17" t="b">
        <f t="shared" si="2"/>
        <v>1</v>
      </c>
      <c r="P25" s="17">
        <f t="shared" si="3"/>
        <v>0</v>
      </c>
      <c r="Q25" s="13"/>
      <c r="R25" s="13"/>
      <c r="S25" s="65"/>
    </row>
    <row r="26" spans="1:19" ht="63.75" hidden="1" x14ac:dyDescent="0.2">
      <c r="A26" s="44" t="s">
        <v>36</v>
      </c>
      <c r="B26" s="43" t="s">
        <v>200</v>
      </c>
      <c r="C26" s="80">
        <v>45659</v>
      </c>
      <c r="D26" s="66">
        <v>45838</v>
      </c>
      <c r="E26" s="86">
        <v>40753115</v>
      </c>
      <c r="F26" s="47">
        <v>40753115</v>
      </c>
      <c r="G26" s="74">
        <v>40753115</v>
      </c>
      <c r="H26" s="76">
        <f t="shared" si="0"/>
        <v>1</v>
      </c>
      <c r="I26" s="49">
        <f t="shared" si="1"/>
        <v>0</v>
      </c>
      <c r="J26" s="49"/>
      <c r="K26" s="49"/>
      <c r="L26" s="50" t="s">
        <v>9</v>
      </c>
      <c r="M26" s="46">
        <f>VLOOKUP($A$2:$A$307,[1]Hoja2!$E$1:$G$307,2,0)</f>
        <v>40753115</v>
      </c>
      <c r="N26" s="46">
        <f>VLOOKUP($A$2:$A$307,[1]Hoja2!$E$1:$G$307,3,0)</f>
        <v>40753115</v>
      </c>
      <c r="O26" s="17" t="b">
        <f t="shared" si="2"/>
        <v>1</v>
      </c>
      <c r="P26" s="17">
        <f t="shared" si="3"/>
        <v>0</v>
      </c>
      <c r="Q26" s="13"/>
      <c r="R26" s="13"/>
      <c r="S26" s="65"/>
    </row>
    <row r="27" spans="1:19" ht="76.5" hidden="1" x14ac:dyDescent="0.2">
      <c r="A27" s="44" t="s">
        <v>37</v>
      </c>
      <c r="B27" s="43" t="s">
        <v>201</v>
      </c>
      <c r="C27" s="80">
        <v>45659</v>
      </c>
      <c r="D27" s="66">
        <v>45838</v>
      </c>
      <c r="E27" s="86">
        <v>48901935</v>
      </c>
      <c r="F27" s="47">
        <v>48901935</v>
      </c>
      <c r="G27" s="74">
        <v>48901935</v>
      </c>
      <c r="H27" s="76">
        <f t="shared" si="0"/>
        <v>1</v>
      </c>
      <c r="I27" s="49">
        <f t="shared" si="1"/>
        <v>0</v>
      </c>
      <c r="J27" s="49"/>
      <c r="K27" s="49"/>
      <c r="L27" s="50" t="s">
        <v>9</v>
      </c>
      <c r="M27" s="46">
        <f>VLOOKUP($A$2:$A$307,[1]Hoja2!$E$1:$G$307,2,0)</f>
        <v>48901935</v>
      </c>
      <c r="N27" s="46">
        <f>VLOOKUP($A$2:$A$307,[1]Hoja2!$E$1:$G$307,3,0)</f>
        <v>48901935</v>
      </c>
      <c r="O27" s="17" t="b">
        <f t="shared" si="2"/>
        <v>1</v>
      </c>
      <c r="P27" s="17">
        <f t="shared" si="3"/>
        <v>0</v>
      </c>
      <c r="Q27" s="13"/>
      <c r="R27" s="13"/>
      <c r="S27" s="65"/>
    </row>
    <row r="28" spans="1:19" ht="38.25" hidden="1" x14ac:dyDescent="0.2">
      <c r="A28" s="44" t="s">
        <v>38</v>
      </c>
      <c r="B28" s="43" t="s">
        <v>202</v>
      </c>
      <c r="C28" s="80">
        <v>45659</v>
      </c>
      <c r="D28" s="66">
        <v>45838</v>
      </c>
      <c r="E28" s="86">
        <v>28799925</v>
      </c>
      <c r="F28" s="47">
        <v>28799925</v>
      </c>
      <c r="G28" s="74">
        <v>28799925</v>
      </c>
      <c r="H28" s="76">
        <f t="shared" si="0"/>
        <v>1</v>
      </c>
      <c r="I28" s="49">
        <f t="shared" si="1"/>
        <v>0</v>
      </c>
      <c r="J28" s="49"/>
      <c r="K28" s="49"/>
      <c r="L28" s="50" t="s">
        <v>9</v>
      </c>
      <c r="M28" s="46">
        <f>VLOOKUP($A$2:$A$307,[1]Hoja2!$E$1:$G$307,2,0)</f>
        <v>28799925</v>
      </c>
      <c r="N28" s="46">
        <f>VLOOKUP($A$2:$A$307,[1]Hoja2!$E$1:$G$307,3,0)</f>
        <v>28799925</v>
      </c>
      <c r="O28" s="17" t="b">
        <f t="shared" si="2"/>
        <v>1</v>
      </c>
      <c r="P28" s="17">
        <f t="shared" si="3"/>
        <v>0</v>
      </c>
      <c r="Q28" s="13"/>
      <c r="R28" s="13"/>
      <c r="S28" s="65"/>
    </row>
    <row r="29" spans="1:19" ht="63.75" hidden="1" x14ac:dyDescent="0.2">
      <c r="A29" s="44" t="s">
        <v>39</v>
      </c>
      <c r="B29" s="43" t="s">
        <v>203</v>
      </c>
      <c r="C29" s="80">
        <v>45664</v>
      </c>
      <c r="D29" s="66">
        <v>45844</v>
      </c>
      <c r="E29" s="86">
        <v>14520000</v>
      </c>
      <c r="F29" s="47">
        <v>14520000</v>
      </c>
      <c r="G29" s="74">
        <v>14036000</v>
      </c>
      <c r="H29" s="76">
        <f t="shared" si="0"/>
        <v>0.96666666666666667</v>
      </c>
      <c r="I29" s="49">
        <f t="shared" si="1"/>
        <v>484000</v>
      </c>
      <c r="J29" s="49"/>
      <c r="K29" s="49"/>
      <c r="L29" s="50" t="s">
        <v>9</v>
      </c>
      <c r="M29" s="46">
        <f>VLOOKUP($A$2:$A$307,[1]Hoja2!$E$1:$G$307,2,0)</f>
        <v>14520000</v>
      </c>
      <c r="N29" s="46">
        <f>VLOOKUP($A$2:$A$307,[1]Hoja2!$E$1:$G$307,3,0)</f>
        <v>14036000</v>
      </c>
      <c r="O29" s="17" t="b">
        <f t="shared" si="2"/>
        <v>1</v>
      </c>
      <c r="P29" s="17">
        <f t="shared" si="3"/>
        <v>0</v>
      </c>
      <c r="Q29" s="13"/>
      <c r="R29" s="13"/>
      <c r="S29" s="65"/>
    </row>
    <row r="30" spans="1:19" ht="51" hidden="1" x14ac:dyDescent="0.2">
      <c r="A30" s="44" t="s">
        <v>40</v>
      </c>
      <c r="B30" s="43" t="s">
        <v>204</v>
      </c>
      <c r="C30" s="80">
        <v>45664</v>
      </c>
      <c r="D30" s="66">
        <v>45844</v>
      </c>
      <c r="E30" s="86">
        <v>40980786</v>
      </c>
      <c r="F30" s="47">
        <v>40980786</v>
      </c>
      <c r="G30" s="74">
        <v>39614760</v>
      </c>
      <c r="H30" s="76">
        <f t="shared" si="0"/>
        <v>0.96666667154700259</v>
      </c>
      <c r="I30" s="49">
        <f t="shared" si="1"/>
        <v>1366026</v>
      </c>
      <c r="J30" s="49"/>
      <c r="K30" s="49"/>
      <c r="L30" s="50" t="s">
        <v>9</v>
      </c>
      <c r="M30" s="46">
        <f>VLOOKUP($A$2:$A$307,[1]Hoja2!$E$1:$G$307,2,0)</f>
        <v>40980786</v>
      </c>
      <c r="N30" s="46">
        <f>VLOOKUP($A$2:$A$307,[1]Hoja2!$E$1:$G$307,3,0)</f>
        <v>39614760</v>
      </c>
      <c r="O30" s="17" t="b">
        <f t="shared" si="2"/>
        <v>1</v>
      </c>
      <c r="P30" s="17">
        <f t="shared" si="3"/>
        <v>0</v>
      </c>
      <c r="Q30" s="13"/>
      <c r="R30" s="13"/>
      <c r="S30" s="65"/>
    </row>
    <row r="31" spans="1:19" ht="63.75" hidden="1" x14ac:dyDescent="0.2">
      <c r="A31" s="44" t="s">
        <v>41</v>
      </c>
      <c r="B31" s="43" t="s">
        <v>205</v>
      </c>
      <c r="C31" s="80">
        <v>45664</v>
      </c>
      <c r="D31" s="66">
        <v>45844</v>
      </c>
      <c r="E31" s="86">
        <v>27020040</v>
      </c>
      <c r="F31" s="47">
        <v>27020040</v>
      </c>
      <c r="G31" s="74">
        <v>26119372</v>
      </c>
      <c r="H31" s="76">
        <f t="shared" si="0"/>
        <v>0.96666666666666667</v>
      </c>
      <c r="I31" s="49">
        <f t="shared" si="1"/>
        <v>900668</v>
      </c>
      <c r="J31" s="49"/>
      <c r="K31" s="49"/>
      <c r="L31" s="50" t="s">
        <v>9</v>
      </c>
      <c r="M31" s="46">
        <f>VLOOKUP($A$2:$A$307,[1]Hoja2!$E$1:$G$307,2,0)</f>
        <v>27020040</v>
      </c>
      <c r="N31" s="46">
        <f>VLOOKUP($A$2:$A$307,[1]Hoja2!$E$1:$G$307,3,0)</f>
        <v>26119372</v>
      </c>
      <c r="O31" s="17" t="b">
        <f t="shared" si="2"/>
        <v>1</v>
      </c>
      <c r="P31" s="17">
        <f t="shared" si="3"/>
        <v>0</v>
      </c>
      <c r="Q31" s="13"/>
      <c r="R31" s="13"/>
      <c r="S31" s="65"/>
    </row>
    <row r="32" spans="1:19" ht="63.75" hidden="1" x14ac:dyDescent="0.2">
      <c r="A32" s="44" t="s">
        <v>42</v>
      </c>
      <c r="B32" s="43" t="s">
        <v>339</v>
      </c>
      <c r="C32" s="80">
        <v>45666</v>
      </c>
      <c r="D32" s="66">
        <v>45846</v>
      </c>
      <c r="E32" s="86">
        <v>49175130</v>
      </c>
      <c r="F32" s="47">
        <v>49175130</v>
      </c>
      <c r="G32" s="74">
        <v>46989569</v>
      </c>
      <c r="H32" s="76">
        <f t="shared" si="0"/>
        <v>0.9555555623340497</v>
      </c>
      <c r="I32" s="49">
        <f t="shared" si="1"/>
        <v>2185561</v>
      </c>
      <c r="J32" s="49"/>
      <c r="K32" s="49"/>
      <c r="L32" s="50" t="s">
        <v>9</v>
      </c>
      <c r="M32" s="46">
        <f>VLOOKUP($A$2:$A$307,[1]Hoja2!$E$1:$G$307,2,0)</f>
        <v>49175130</v>
      </c>
      <c r="N32" s="46">
        <f>VLOOKUP($A$2:$A$307,[1]Hoja2!$E$1:$G$307,3,0)</f>
        <v>46989569</v>
      </c>
      <c r="O32" s="17" t="b">
        <f t="shared" si="2"/>
        <v>1</v>
      </c>
      <c r="P32" s="17">
        <f t="shared" si="3"/>
        <v>0</v>
      </c>
      <c r="Q32" s="13"/>
      <c r="R32" s="13"/>
      <c r="S32" s="65"/>
    </row>
    <row r="33" spans="1:19" ht="63.75" hidden="1" x14ac:dyDescent="0.2">
      <c r="A33" s="44" t="s">
        <v>43</v>
      </c>
      <c r="B33" s="43" t="s">
        <v>206</v>
      </c>
      <c r="C33" s="80">
        <v>45666</v>
      </c>
      <c r="D33" s="66">
        <v>45846</v>
      </c>
      <c r="E33" s="86">
        <v>40980786</v>
      </c>
      <c r="F33" s="47">
        <v>40980786</v>
      </c>
      <c r="G33" s="74">
        <v>39159418</v>
      </c>
      <c r="H33" s="76">
        <f t="shared" si="0"/>
        <v>0.95555556206267001</v>
      </c>
      <c r="I33" s="49">
        <f t="shared" si="1"/>
        <v>1821368</v>
      </c>
      <c r="J33" s="49"/>
      <c r="K33" s="49"/>
      <c r="L33" s="50" t="s">
        <v>9</v>
      </c>
      <c r="M33" s="46">
        <f>VLOOKUP($A$2:$A$307,[1]Hoja2!$E$1:$G$307,2,0)</f>
        <v>40980786</v>
      </c>
      <c r="N33" s="46">
        <f>VLOOKUP($A$2:$A$307,[1]Hoja2!$E$1:$G$307,3,0)</f>
        <v>39159418</v>
      </c>
      <c r="O33" s="17" t="b">
        <f t="shared" si="2"/>
        <v>1</v>
      </c>
      <c r="P33" s="17">
        <f t="shared" si="3"/>
        <v>0</v>
      </c>
      <c r="Q33" s="13"/>
      <c r="R33" s="13"/>
      <c r="S33" s="65"/>
    </row>
    <row r="34" spans="1:19" ht="63.75" hidden="1" x14ac:dyDescent="0.2">
      <c r="A34" s="44" t="s">
        <v>44</v>
      </c>
      <c r="B34" s="43" t="s">
        <v>207</v>
      </c>
      <c r="C34" s="80">
        <v>45666</v>
      </c>
      <c r="D34" s="66">
        <v>45846</v>
      </c>
      <c r="E34" s="86">
        <v>40980786</v>
      </c>
      <c r="F34" s="47">
        <v>40980786</v>
      </c>
      <c r="G34" s="74">
        <v>39159418</v>
      </c>
      <c r="H34" s="76">
        <f t="shared" si="0"/>
        <v>0.95555556206267001</v>
      </c>
      <c r="I34" s="49">
        <f t="shared" si="1"/>
        <v>1821368</v>
      </c>
      <c r="J34" s="49"/>
      <c r="K34" s="49"/>
      <c r="L34" s="50" t="s">
        <v>9</v>
      </c>
      <c r="M34" s="46">
        <f>VLOOKUP($A$2:$A$307,[1]Hoja2!$E$1:$G$307,2,0)</f>
        <v>40980786</v>
      </c>
      <c r="N34" s="46">
        <f>VLOOKUP($A$2:$A$307,[1]Hoja2!$E$1:$G$307,3,0)</f>
        <v>39159418</v>
      </c>
      <c r="O34" s="17" t="b">
        <f t="shared" si="2"/>
        <v>1</v>
      </c>
      <c r="P34" s="17">
        <f t="shared" si="3"/>
        <v>0</v>
      </c>
      <c r="Q34" s="13"/>
      <c r="R34" s="13"/>
      <c r="S34" s="65"/>
    </row>
    <row r="35" spans="1:19" ht="76.5" hidden="1" x14ac:dyDescent="0.2">
      <c r="A35" s="44" t="s">
        <v>45</v>
      </c>
      <c r="B35" s="43" t="s">
        <v>340</v>
      </c>
      <c r="C35" s="80">
        <v>45666</v>
      </c>
      <c r="D35" s="66">
        <v>45846</v>
      </c>
      <c r="E35" s="86">
        <v>40980786</v>
      </c>
      <c r="F35" s="47">
        <v>40980786</v>
      </c>
      <c r="G35" s="74">
        <v>39159418</v>
      </c>
      <c r="H35" s="76">
        <f t="shared" si="0"/>
        <v>0.95555556206267001</v>
      </c>
      <c r="I35" s="49">
        <f t="shared" si="1"/>
        <v>1821368</v>
      </c>
      <c r="J35" s="49"/>
      <c r="K35" s="49"/>
      <c r="L35" s="50" t="s">
        <v>9</v>
      </c>
      <c r="M35" s="46">
        <f>VLOOKUP($A$2:$A$307,[1]Hoja2!$E$1:$G$307,2,0)</f>
        <v>40980786</v>
      </c>
      <c r="N35" s="46">
        <f>VLOOKUP($A$2:$A$307,[1]Hoja2!$E$1:$G$307,3,0)</f>
        <v>39159418</v>
      </c>
      <c r="O35" s="17" t="b">
        <f t="shared" si="2"/>
        <v>1</v>
      </c>
      <c r="P35" s="17">
        <f t="shared" si="3"/>
        <v>0</v>
      </c>
      <c r="Q35" s="13"/>
      <c r="R35" s="13"/>
      <c r="S35" s="65"/>
    </row>
    <row r="36" spans="1:19" ht="76.5" hidden="1" x14ac:dyDescent="0.2">
      <c r="A36" s="44" t="s">
        <v>46</v>
      </c>
      <c r="B36" s="43" t="s">
        <v>341</v>
      </c>
      <c r="C36" s="80">
        <v>45666</v>
      </c>
      <c r="D36" s="66">
        <v>45846</v>
      </c>
      <c r="E36" s="86">
        <v>40980786</v>
      </c>
      <c r="F36" s="47">
        <v>40980786</v>
      </c>
      <c r="G36" s="74">
        <v>39159418</v>
      </c>
      <c r="H36" s="76">
        <f t="shared" si="0"/>
        <v>0.95555556206267001</v>
      </c>
      <c r="I36" s="49">
        <f t="shared" si="1"/>
        <v>1821368</v>
      </c>
      <c r="J36" s="49"/>
      <c r="K36" s="49"/>
      <c r="L36" s="50" t="s">
        <v>9</v>
      </c>
      <c r="M36" s="46">
        <f>VLOOKUP($A$2:$A$307,[1]Hoja2!$E$1:$G$307,2,0)</f>
        <v>40980786</v>
      </c>
      <c r="N36" s="46">
        <f>VLOOKUP($A$2:$A$307,[1]Hoja2!$E$1:$G$307,3,0)</f>
        <v>39159418</v>
      </c>
      <c r="O36" s="17" t="b">
        <f t="shared" si="2"/>
        <v>1</v>
      </c>
      <c r="P36" s="17">
        <f t="shared" si="3"/>
        <v>0</v>
      </c>
      <c r="Q36" s="13"/>
      <c r="R36" s="13"/>
      <c r="S36" s="65"/>
    </row>
    <row r="37" spans="1:19" ht="76.5" hidden="1" x14ac:dyDescent="0.2">
      <c r="A37" s="44" t="s">
        <v>47</v>
      </c>
      <c r="B37" s="43" t="s">
        <v>342</v>
      </c>
      <c r="C37" s="80">
        <v>45666</v>
      </c>
      <c r="D37" s="66">
        <v>45846</v>
      </c>
      <c r="E37" s="86">
        <v>49175130</v>
      </c>
      <c r="F37" s="47">
        <v>49175130</v>
      </c>
      <c r="G37" s="74">
        <v>46989569</v>
      </c>
      <c r="H37" s="76">
        <f t="shared" si="0"/>
        <v>0.9555555623340497</v>
      </c>
      <c r="I37" s="49">
        <f t="shared" si="1"/>
        <v>2185561</v>
      </c>
      <c r="J37" s="49"/>
      <c r="K37" s="49"/>
      <c r="L37" s="50" t="s">
        <v>9</v>
      </c>
      <c r="M37" s="46">
        <f>VLOOKUP($A$2:$A$307,[1]Hoja2!$E$1:$G$307,2,0)</f>
        <v>49175130</v>
      </c>
      <c r="N37" s="46">
        <f>VLOOKUP($A$2:$A$307,[1]Hoja2!$E$1:$G$307,3,0)</f>
        <v>46989569</v>
      </c>
      <c r="O37" s="17" t="b">
        <f t="shared" si="2"/>
        <v>1</v>
      </c>
      <c r="P37" s="17">
        <f t="shared" si="3"/>
        <v>0</v>
      </c>
      <c r="Q37" s="13"/>
      <c r="R37" s="13"/>
      <c r="S37" s="65"/>
    </row>
    <row r="38" spans="1:19" ht="63.75" hidden="1" x14ac:dyDescent="0.2">
      <c r="A38" s="44" t="s">
        <v>48</v>
      </c>
      <c r="B38" s="43" t="s">
        <v>343</v>
      </c>
      <c r="C38" s="80">
        <v>45666</v>
      </c>
      <c r="D38" s="66">
        <v>46022</v>
      </c>
      <c r="E38" s="86">
        <v>128226548</v>
      </c>
      <c r="F38" s="47">
        <v>128226548</v>
      </c>
      <c r="G38" s="74">
        <v>62656154</v>
      </c>
      <c r="H38" s="76">
        <f t="shared" si="0"/>
        <v>0.48863636257290494</v>
      </c>
      <c r="I38" s="49">
        <f t="shared" si="1"/>
        <v>65570394</v>
      </c>
      <c r="J38" s="49"/>
      <c r="K38" s="49"/>
      <c r="L38" s="50" t="s">
        <v>9</v>
      </c>
      <c r="M38" s="46">
        <f>VLOOKUP($A$2:$A$307,[1]Hoja2!$E$1:$G$307,2,0)</f>
        <v>128226548</v>
      </c>
      <c r="N38" s="46">
        <f>VLOOKUP($A$2:$A$307,[1]Hoja2!$E$1:$G$307,3,0)</f>
        <v>62656154</v>
      </c>
      <c r="O38" s="17" t="b">
        <f t="shared" si="2"/>
        <v>1</v>
      </c>
      <c r="P38" s="17">
        <f t="shared" si="3"/>
        <v>0</v>
      </c>
      <c r="Q38" s="13"/>
      <c r="R38" s="13"/>
      <c r="S38" s="65"/>
    </row>
    <row r="39" spans="1:19" ht="63.75" hidden="1" x14ac:dyDescent="0.2">
      <c r="A39" s="44" t="s">
        <v>49</v>
      </c>
      <c r="B39" s="43" t="s">
        <v>344</v>
      </c>
      <c r="C39" s="80">
        <v>45666</v>
      </c>
      <c r="D39" s="66">
        <v>45846</v>
      </c>
      <c r="E39" s="86">
        <v>40980786</v>
      </c>
      <c r="F39" s="47">
        <v>40980786</v>
      </c>
      <c r="G39" s="74">
        <v>39159418</v>
      </c>
      <c r="H39" s="76">
        <f t="shared" si="0"/>
        <v>0.95555556206267001</v>
      </c>
      <c r="I39" s="49">
        <f t="shared" si="1"/>
        <v>1821368</v>
      </c>
      <c r="J39" s="49"/>
      <c r="K39" s="49"/>
      <c r="L39" s="50" t="s">
        <v>9</v>
      </c>
      <c r="M39" s="46">
        <f>VLOOKUP($A$2:$A$307,[1]Hoja2!$E$1:$G$307,2,0)</f>
        <v>40980786</v>
      </c>
      <c r="N39" s="46">
        <f>VLOOKUP($A$2:$A$307,[1]Hoja2!$E$1:$G$307,3,0)</f>
        <v>39159418</v>
      </c>
      <c r="O39" s="17" t="b">
        <f t="shared" si="2"/>
        <v>1</v>
      </c>
      <c r="P39" s="17">
        <f t="shared" si="3"/>
        <v>0</v>
      </c>
      <c r="Q39" s="13"/>
      <c r="R39" s="13"/>
      <c r="S39" s="65"/>
    </row>
    <row r="40" spans="1:19" ht="76.5" hidden="1" x14ac:dyDescent="0.2">
      <c r="A40" s="44" t="s">
        <v>50</v>
      </c>
      <c r="B40" s="43" t="s">
        <v>208</v>
      </c>
      <c r="C40" s="80">
        <v>45666</v>
      </c>
      <c r="D40" s="66">
        <v>45846</v>
      </c>
      <c r="E40" s="86">
        <v>36879102</v>
      </c>
      <c r="F40" s="47">
        <v>36879102</v>
      </c>
      <c r="G40" s="74">
        <v>35240031</v>
      </c>
      <c r="H40" s="76">
        <f t="shared" si="0"/>
        <v>0.95555556097868111</v>
      </c>
      <c r="I40" s="49">
        <f t="shared" si="1"/>
        <v>1639071</v>
      </c>
      <c r="J40" s="49"/>
      <c r="K40" s="49"/>
      <c r="L40" s="50" t="s">
        <v>9</v>
      </c>
      <c r="M40" s="46">
        <f>VLOOKUP($A$2:$A$307,[1]Hoja2!$E$1:$G$307,2,0)</f>
        <v>36879102</v>
      </c>
      <c r="N40" s="46">
        <f>VLOOKUP($A$2:$A$307,[1]Hoja2!$E$1:$G$307,3,0)</f>
        <v>35240031</v>
      </c>
      <c r="O40" s="17" t="b">
        <f t="shared" si="2"/>
        <v>1</v>
      </c>
      <c r="P40" s="17">
        <f t="shared" si="3"/>
        <v>0</v>
      </c>
      <c r="Q40" s="13"/>
      <c r="R40" s="13"/>
      <c r="S40" s="65"/>
    </row>
    <row r="41" spans="1:19" ht="51" hidden="1" x14ac:dyDescent="0.2">
      <c r="A41" s="44" t="s">
        <v>51</v>
      </c>
      <c r="B41" s="43" t="s">
        <v>345</v>
      </c>
      <c r="C41" s="80">
        <v>45666</v>
      </c>
      <c r="D41" s="66">
        <v>45846</v>
      </c>
      <c r="E41" s="86">
        <v>32786400</v>
      </c>
      <c r="F41" s="47">
        <v>32786400</v>
      </c>
      <c r="G41" s="74">
        <v>31329227</v>
      </c>
      <c r="H41" s="76">
        <f t="shared" si="0"/>
        <v>0.95555556572237266</v>
      </c>
      <c r="I41" s="49">
        <f t="shared" si="1"/>
        <v>1457173</v>
      </c>
      <c r="J41" s="49"/>
      <c r="K41" s="49"/>
      <c r="L41" s="50" t="s">
        <v>9</v>
      </c>
      <c r="M41" s="46">
        <f>VLOOKUP($A$2:$A$307,[1]Hoja2!$E$1:$G$307,2,0)</f>
        <v>32786400</v>
      </c>
      <c r="N41" s="46">
        <f>VLOOKUP($A$2:$A$307,[1]Hoja2!$E$1:$G$307,3,0)</f>
        <v>31329227</v>
      </c>
      <c r="O41" s="17" t="b">
        <f t="shared" si="2"/>
        <v>1</v>
      </c>
      <c r="P41" s="17">
        <f t="shared" si="3"/>
        <v>0</v>
      </c>
      <c r="Q41" s="13"/>
      <c r="R41" s="13"/>
      <c r="S41" s="65"/>
    </row>
    <row r="42" spans="1:19" ht="51" hidden="1" x14ac:dyDescent="0.2">
      <c r="A42" s="44" t="s">
        <v>52</v>
      </c>
      <c r="B42" s="43" t="s">
        <v>346</v>
      </c>
      <c r="C42" s="80">
        <v>45666</v>
      </c>
      <c r="D42" s="66">
        <v>45846</v>
      </c>
      <c r="E42" s="86">
        <v>45077946</v>
      </c>
      <c r="F42" s="47">
        <v>45077946</v>
      </c>
      <c r="G42" s="74">
        <v>43074482</v>
      </c>
      <c r="H42" s="76">
        <f t="shared" si="0"/>
        <v>0.95555556147123477</v>
      </c>
      <c r="I42" s="49">
        <f t="shared" si="1"/>
        <v>2003464</v>
      </c>
      <c r="J42" s="49"/>
      <c r="K42" s="49"/>
      <c r="L42" s="50" t="s">
        <v>9</v>
      </c>
      <c r="M42" s="46">
        <f>VLOOKUP($A$2:$A$307,[1]Hoja2!$E$1:$G$307,2,0)</f>
        <v>45077946</v>
      </c>
      <c r="N42" s="46">
        <f>VLOOKUP($A$2:$A$307,[1]Hoja2!$E$1:$G$307,3,0)</f>
        <v>43074482</v>
      </c>
      <c r="O42" s="17" t="b">
        <f t="shared" si="2"/>
        <v>1</v>
      </c>
      <c r="P42" s="17">
        <f t="shared" si="3"/>
        <v>0</v>
      </c>
      <c r="Q42" s="13"/>
      <c r="R42" s="13"/>
      <c r="S42" s="65"/>
    </row>
    <row r="43" spans="1:19" ht="51" hidden="1" x14ac:dyDescent="0.2">
      <c r="A43" s="44" t="s">
        <v>53</v>
      </c>
      <c r="B43" s="43" t="s">
        <v>347</v>
      </c>
      <c r="C43" s="80">
        <v>45666</v>
      </c>
      <c r="D43" s="66">
        <v>45846</v>
      </c>
      <c r="E43" s="86">
        <v>40980786</v>
      </c>
      <c r="F43" s="47">
        <v>40980786</v>
      </c>
      <c r="G43" s="74">
        <v>39159418</v>
      </c>
      <c r="H43" s="76">
        <f t="shared" si="0"/>
        <v>0.95555556206267001</v>
      </c>
      <c r="I43" s="49">
        <f t="shared" si="1"/>
        <v>1821368</v>
      </c>
      <c r="J43" s="49"/>
      <c r="K43" s="49"/>
      <c r="L43" s="50" t="s">
        <v>9</v>
      </c>
      <c r="M43" s="46">
        <f>VLOOKUP($A$2:$A$307,[1]Hoja2!$E$1:$G$307,2,0)</f>
        <v>40980786</v>
      </c>
      <c r="N43" s="46">
        <f>VLOOKUP($A$2:$A$307,[1]Hoja2!$E$1:$G$307,3,0)</f>
        <v>39159418</v>
      </c>
      <c r="O43" s="17" t="b">
        <f t="shared" si="2"/>
        <v>1</v>
      </c>
      <c r="P43" s="17">
        <f t="shared" si="3"/>
        <v>0</v>
      </c>
      <c r="Q43" s="13"/>
      <c r="R43" s="13"/>
      <c r="S43" s="65"/>
    </row>
    <row r="44" spans="1:19" ht="51" hidden="1" x14ac:dyDescent="0.2">
      <c r="A44" s="44" t="s">
        <v>54</v>
      </c>
      <c r="B44" s="43" t="s">
        <v>209</v>
      </c>
      <c r="C44" s="80">
        <v>45666</v>
      </c>
      <c r="D44" s="66">
        <v>45846</v>
      </c>
      <c r="E44" s="86">
        <v>40980786</v>
      </c>
      <c r="F44" s="47">
        <v>40980786</v>
      </c>
      <c r="G44" s="74">
        <v>39159418</v>
      </c>
      <c r="H44" s="76">
        <f t="shared" si="0"/>
        <v>0.95555556206267001</v>
      </c>
      <c r="I44" s="49">
        <f t="shared" si="1"/>
        <v>1821368</v>
      </c>
      <c r="J44" s="49"/>
      <c r="K44" s="49"/>
      <c r="L44" s="50" t="s">
        <v>9</v>
      </c>
      <c r="M44" s="46">
        <f>VLOOKUP($A$2:$A$307,[1]Hoja2!$E$1:$G$307,2,0)</f>
        <v>40980786</v>
      </c>
      <c r="N44" s="46">
        <f>VLOOKUP($A$2:$A$307,[1]Hoja2!$E$1:$G$307,3,0)</f>
        <v>39159418</v>
      </c>
      <c r="O44" s="17" t="b">
        <f t="shared" si="2"/>
        <v>1</v>
      </c>
      <c r="P44" s="17">
        <f t="shared" si="3"/>
        <v>0</v>
      </c>
      <c r="Q44" s="13"/>
      <c r="R44" s="13"/>
      <c r="S44" s="65"/>
    </row>
    <row r="45" spans="1:19" ht="51" hidden="1" x14ac:dyDescent="0.2">
      <c r="A45" s="44" t="s">
        <v>55</v>
      </c>
      <c r="B45" s="43" t="s">
        <v>210</v>
      </c>
      <c r="C45" s="80">
        <v>45666</v>
      </c>
      <c r="D45" s="66">
        <v>45846</v>
      </c>
      <c r="E45" s="86">
        <v>40980786</v>
      </c>
      <c r="F45" s="47">
        <v>40980786</v>
      </c>
      <c r="G45" s="74">
        <v>39159418</v>
      </c>
      <c r="H45" s="76">
        <f t="shared" si="0"/>
        <v>0.95555556206267001</v>
      </c>
      <c r="I45" s="49">
        <f t="shared" si="1"/>
        <v>1821368</v>
      </c>
      <c r="J45" s="49"/>
      <c r="K45" s="49"/>
      <c r="L45" s="50" t="s">
        <v>9</v>
      </c>
      <c r="M45" s="46">
        <f>VLOOKUP($A$2:$A$307,[1]Hoja2!$E$1:$G$307,2,0)</f>
        <v>40980786</v>
      </c>
      <c r="N45" s="46">
        <f>VLOOKUP($A$2:$A$307,[1]Hoja2!$E$1:$G$307,3,0)</f>
        <v>39159418</v>
      </c>
      <c r="O45" s="17" t="b">
        <f t="shared" si="2"/>
        <v>1</v>
      </c>
      <c r="P45" s="17">
        <f t="shared" si="3"/>
        <v>0</v>
      </c>
      <c r="Q45" s="13"/>
      <c r="R45" s="13"/>
      <c r="S45" s="65"/>
    </row>
    <row r="46" spans="1:19" ht="51" hidden="1" x14ac:dyDescent="0.2">
      <c r="A46" s="44" t="s">
        <v>56</v>
      </c>
      <c r="B46" s="43" t="s">
        <v>348</v>
      </c>
      <c r="C46" s="80">
        <v>45666</v>
      </c>
      <c r="D46" s="66">
        <v>45846</v>
      </c>
      <c r="E46" s="86">
        <v>40980786</v>
      </c>
      <c r="F46" s="47">
        <v>40980786</v>
      </c>
      <c r="G46" s="74">
        <v>39159418</v>
      </c>
      <c r="H46" s="76">
        <f t="shared" si="0"/>
        <v>0.95555556206267001</v>
      </c>
      <c r="I46" s="49">
        <f t="shared" si="1"/>
        <v>1821368</v>
      </c>
      <c r="J46" s="49"/>
      <c r="K46" s="49"/>
      <c r="L46" s="50" t="s">
        <v>9</v>
      </c>
      <c r="M46" s="46">
        <f>VLOOKUP($A$2:$A$307,[1]Hoja2!$E$1:$G$307,2,0)</f>
        <v>40980786</v>
      </c>
      <c r="N46" s="46">
        <f>VLOOKUP($A$2:$A$307,[1]Hoja2!$E$1:$G$307,3,0)</f>
        <v>39159418</v>
      </c>
      <c r="O46" s="17" t="b">
        <f t="shared" si="2"/>
        <v>1</v>
      </c>
      <c r="P46" s="17">
        <f t="shared" si="3"/>
        <v>0</v>
      </c>
      <c r="Q46" s="13"/>
      <c r="R46" s="13"/>
      <c r="S46" s="65"/>
    </row>
    <row r="47" spans="1:19" ht="76.5" hidden="1" x14ac:dyDescent="0.2">
      <c r="A47" s="44" t="s">
        <v>57</v>
      </c>
      <c r="B47" s="43" t="s">
        <v>211</v>
      </c>
      <c r="C47" s="80">
        <v>45666</v>
      </c>
      <c r="D47" s="66">
        <v>45846</v>
      </c>
      <c r="E47" s="86">
        <v>27020040</v>
      </c>
      <c r="F47" s="47">
        <v>27020040</v>
      </c>
      <c r="G47" s="74">
        <v>25819149</v>
      </c>
      <c r="H47" s="76">
        <f t="shared" si="0"/>
        <v>0.95555554321903302</v>
      </c>
      <c r="I47" s="49">
        <f t="shared" si="1"/>
        <v>1200891</v>
      </c>
      <c r="J47" s="49"/>
      <c r="K47" s="49"/>
      <c r="L47" s="50" t="s">
        <v>9</v>
      </c>
      <c r="M47" s="46">
        <f>VLOOKUP($A$2:$A$307,[1]Hoja2!$E$1:$G$307,2,0)</f>
        <v>27020040</v>
      </c>
      <c r="N47" s="46">
        <f>VLOOKUP($A$2:$A$307,[1]Hoja2!$E$1:$G$307,3,0)</f>
        <v>25819149</v>
      </c>
      <c r="O47" s="17" t="b">
        <f t="shared" si="2"/>
        <v>1</v>
      </c>
      <c r="P47" s="17">
        <f t="shared" si="3"/>
        <v>0</v>
      </c>
      <c r="Q47" s="13"/>
      <c r="R47" s="13"/>
      <c r="S47" s="65"/>
    </row>
    <row r="48" spans="1:19" ht="63.75" hidden="1" x14ac:dyDescent="0.2">
      <c r="A48" s="44" t="s">
        <v>58</v>
      </c>
      <c r="B48" s="43" t="s">
        <v>349</v>
      </c>
      <c r="C48" s="80">
        <v>45666</v>
      </c>
      <c r="D48" s="66">
        <v>45846</v>
      </c>
      <c r="E48" s="86">
        <v>32786400</v>
      </c>
      <c r="F48" s="47">
        <v>32786400</v>
      </c>
      <c r="G48" s="74">
        <v>31329227</v>
      </c>
      <c r="H48" s="76">
        <f t="shared" si="0"/>
        <v>0.95555556572237266</v>
      </c>
      <c r="I48" s="49">
        <f t="shared" si="1"/>
        <v>1457173</v>
      </c>
      <c r="J48" s="49"/>
      <c r="K48" s="49"/>
      <c r="L48" s="50" t="s">
        <v>9</v>
      </c>
      <c r="M48" s="46">
        <f>VLOOKUP($A$2:$A$307,[1]Hoja2!$E$1:$G$307,2,0)</f>
        <v>32786400</v>
      </c>
      <c r="N48" s="46">
        <f>VLOOKUP($A$2:$A$307,[1]Hoja2!$E$1:$G$307,3,0)</f>
        <v>31329227</v>
      </c>
      <c r="O48" s="17" t="b">
        <f t="shared" si="2"/>
        <v>1</v>
      </c>
      <c r="P48" s="17">
        <f t="shared" si="3"/>
        <v>0</v>
      </c>
      <c r="Q48" s="13"/>
      <c r="R48" s="13"/>
      <c r="S48" s="65"/>
    </row>
    <row r="49" spans="1:19" ht="51" hidden="1" x14ac:dyDescent="0.2">
      <c r="A49" s="44" t="s">
        <v>59</v>
      </c>
      <c r="B49" s="43" t="s">
        <v>350</v>
      </c>
      <c r="C49" s="80">
        <v>45666</v>
      </c>
      <c r="D49" s="66">
        <v>45846</v>
      </c>
      <c r="E49" s="86">
        <v>28960818</v>
      </c>
      <c r="F49" s="47">
        <v>28960818</v>
      </c>
      <c r="G49" s="74">
        <v>27673671</v>
      </c>
      <c r="H49" s="76">
        <f t="shared" si="0"/>
        <v>0.95555557166928085</v>
      </c>
      <c r="I49" s="49">
        <f t="shared" si="1"/>
        <v>1287147</v>
      </c>
      <c r="J49" s="49"/>
      <c r="K49" s="49"/>
      <c r="L49" s="50" t="s">
        <v>9</v>
      </c>
      <c r="M49" s="46">
        <f>VLOOKUP($A$2:$A$307,[1]Hoja2!$E$1:$G$307,2,0)</f>
        <v>28960818</v>
      </c>
      <c r="N49" s="46">
        <f>VLOOKUP($A$2:$A$307,[1]Hoja2!$E$1:$G$307,3,0)</f>
        <v>27673671</v>
      </c>
      <c r="O49" s="17" t="b">
        <f t="shared" si="2"/>
        <v>1</v>
      </c>
      <c r="P49" s="17">
        <f t="shared" si="3"/>
        <v>0</v>
      </c>
      <c r="Q49" s="13"/>
      <c r="R49" s="13"/>
      <c r="S49" s="65"/>
    </row>
    <row r="50" spans="1:19" ht="76.5" hidden="1" x14ac:dyDescent="0.2">
      <c r="A50" s="44" t="s">
        <v>60</v>
      </c>
      <c r="B50" s="43" t="s">
        <v>212</v>
      </c>
      <c r="C50" s="80">
        <v>45666</v>
      </c>
      <c r="D50" s="66">
        <v>45846</v>
      </c>
      <c r="E50" s="86">
        <v>36879102</v>
      </c>
      <c r="F50" s="47">
        <v>36879102</v>
      </c>
      <c r="G50" s="74">
        <v>35240031</v>
      </c>
      <c r="H50" s="76">
        <f t="shared" si="0"/>
        <v>0.95555556097868111</v>
      </c>
      <c r="I50" s="49">
        <f t="shared" si="1"/>
        <v>1639071</v>
      </c>
      <c r="J50" s="49"/>
      <c r="K50" s="49"/>
      <c r="L50" s="50" t="s">
        <v>9</v>
      </c>
      <c r="M50" s="46">
        <f>VLOOKUP($A$2:$A$307,[1]Hoja2!$E$1:$G$307,2,0)</f>
        <v>36879102</v>
      </c>
      <c r="N50" s="46">
        <f>VLOOKUP($A$2:$A$307,[1]Hoja2!$E$1:$G$307,3,0)</f>
        <v>35240031</v>
      </c>
      <c r="O50" s="17" t="b">
        <f t="shared" si="2"/>
        <v>1</v>
      </c>
      <c r="P50" s="17">
        <f t="shared" si="3"/>
        <v>0</v>
      </c>
      <c r="Q50" s="13"/>
      <c r="R50" s="13"/>
      <c r="S50" s="65"/>
    </row>
    <row r="51" spans="1:19" ht="51" hidden="1" x14ac:dyDescent="0.2">
      <c r="A51" s="44" t="s">
        <v>61</v>
      </c>
      <c r="B51" s="43" t="s">
        <v>213</v>
      </c>
      <c r="C51" s="80">
        <v>45666</v>
      </c>
      <c r="D51" s="66">
        <v>45846</v>
      </c>
      <c r="E51" s="86">
        <v>28960818</v>
      </c>
      <c r="F51" s="47">
        <v>28960818</v>
      </c>
      <c r="G51" s="74">
        <v>27673671</v>
      </c>
      <c r="H51" s="76">
        <f t="shared" si="0"/>
        <v>0.95555557166928085</v>
      </c>
      <c r="I51" s="49">
        <f t="shared" si="1"/>
        <v>1287147</v>
      </c>
      <c r="J51" s="49"/>
      <c r="K51" s="49"/>
      <c r="L51" s="50" t="s">
        <v>9</v>
      </c>
      <c r="M51" s="46">
        <f>VLOOKUP($A$2:$A$307,[1]Hoja2!$E$1:$G$307,2,0)</f>
        <v>28960818</v>
      </c>
      <c r="N51" s="46">
        <f>VLOOKUP($A$2:$A$307,[1]Hoja2!$E$1:$G$307,3,0)</f>
        <v>27673671</v>
      </c>
      <c r="O51" s="17" t="b">
        <f t="shared" si="2"/>
        <v>1</v>
      </c>
      <c r="P51" s="17">
        <f t="shared" si="3"/>
        <v>0</v>
      </c>
      <c r="Q51" s="13"/>
      <c r="R51" s="13"/>
      <c r="S51" s="65"/>
    </row>
    <row r="52" spans="1:19" ht="51" hidden="1" x14ac:dyDescent="0.2">
      <c r="A52" s="44" t="s">
        <v>62</v>
      </c>
      <c r="B52" s="43" t="s">
        <v>214</v>
      </c>
      <c r="C52" s="80">
        <v>45666</v>
      </c>
      <c r="D52" s="66">
        <v>45846</v>
      </c>
      <c r="E52" s="86">
        <v>36879102</v>
      </c>
      <c r="F52" s="47">
        <v>36879102</v>
      </c>
      <c r="G52" s="74">
        <v>35240031</v>
      </c>
      <c r="H52" s="76">
        <f t="shared" si="0"/>
        <v>0.95555556097868111</v>
      </c>
      <c r="I52" s="49">
        <f t="shared" si="1"/>
        <v>1639071</v>
      </c>
      <c r="J52" s="49"/>
      <c r="K52" s="49"/>
      <c r="L52" s="50" t="s">
        <v>9</v>
      </c>
      <c r="M52" s="46">
        <f>VLOOKUP($A$2:$A$307,[1]Hoja2!$E$1:$G$307,2,0)</f>
        <v>36879102</v>
      </c>
      <c r="N52" s="46">
        <f>VLOOKUP($A$2:$A$307,[1]Hoja2!$E$1:$G$307,3,0)</f>
        <v>35240031</v>
      </c>
      <c r="O52" s="17" t="b">
        <f t="shared" si="2"/>
        <v>1</v>
      </c>
      <c r="P52" s="17">
        <f t="shared" si="3"/>
        <v>0</v>
      </c>
      <c r="Q52" s="13"/>
      <c r="R52" s="13"/>
      <c r="S52" s="65"/>
    </row>
    <row r="53" spans="1:19" ht="63.75" hidden="1" x14ac:dyDescent="0.2">
      <c r="A53" s="44" t="s">
        <v>63</v>
      </c>
      <c r="B53" s="43" t="s">
        <v>351</v>
      </c>
      <c r="C53" s="80">
        <v>45666</v>
      </c>
      <c r="D53" s="66">
        <v>45846</v>
      </c>
      <c r="E53" s="86">
        <v>27020040</v>
      </c>
      <c r="F53" s="47">
        <v>27020040</v>
      </c>
      <c r="G53" s="74">
        <v>25819149</v>
      </c>
      <c r="H53" s="76">
        <f t="shared" si="0"/>
        <v>0.95555554321903302</v>
      </c>
      <c r="I53" s="49">
        <f t="shared" si="1"/>
        <v>1200891</v>
      </c>
      <c r="J53" s="49"/>
      <c r="K53" s="49"/>
      <c r="L53" s="50" t="s">
        <v>9</v>
      </c>
      <c r="M53" s="46">
        <f>VLOOKUP($A$2:$A$307,[1]Hoja2!$E$1:$G$307,2,0)</f>
        <v>27020040</v>
      </c>
      <c r="N53" s="46">
        <f>VLOOKUP($A$2:$A$307,[1]Hoja2!$E$1:$G$307,3,0)</f>
        <v>25819149</v>
      </c>
      <c r="O53" s="17" t="b">
        <f t="shared" si="2"/>
        <v>1</v>
      </c>
      <c r="P53" s="17">
        <f t="shared" si="3"/>
        <v>0</v>
      </c>
      <c r="Q53" s="13"/>
      <c r="R53" s="13"/>
      <c r="S53" s="65"/>
    </row>
    <row r="54" spans="1:19" ht="51" hidden="1" x14ac:dyDescent="0.2">
      <c r="A54" s="44" t="s">
        <v>64</v>
      </c>
      <c r="B54" s="43" t="s">
        <v>215</v>
      </c>
      <c r="C54" s="80">
        <v>45666</v>
      </c>
      <c r="D54" s="66">
        <v>45846</v>
      </c>
      <c r="E54" s="86">
        <v>28960818</v>
      </c>
      <c r="F54" s="47">
        <v>28960818</v>
      </c>
      <c r="G54" s="74">
        <v>27673671</v>
      </c>
      <c r="H54" s="76">
        <f t="shared" si="0"/>
        <v>0.95555557166928085</v>
      </c>
      <c r="I54" s="49">
        <f t="shared" si="1"/>
        <v>1287147</v>
      </c>
      <c r="J54" s="49"/>
      <c r="K54" s="49"/>
      <c r="L54" s="50" t="s">
        <v>9</v>
      </c>
      <c r="M54" s="46">
        <f>VLOOKUP($A$2:$A$307,[1]Hoja2!$E$1:$G$307,2,0)</f>
        <v>28960818</v>
      </c>
      <c r="N54" s="46">
        <f>VLOOKUP($A$2:$A$307,[1]Hoja2!$E$1:$G$307,3,0)</f>
        <v>27673671</v>
      </c>
      <c r="O54" s="17" t="b">
        <f t="shared" si="2"/>
        <v>1</v>
      </c>
      <c r="P54" s="17">
        <f t="shared" si="3"/>
        <v>0</v>
      </c>
      <c r="Q54" s="13"/>
      <c r="R54" s="13"/>
      <c r="S54" s="65"/>
    </row>
    <row r="55" spans="1:19" ht="63.75" hidden="1" x14ac:dyDescent="0.2">
      <c r="A55" s="44" t="s">
        <v>65</v>
      </c>
      <c r="B55" s="43" t="s">
        <v>352</v>
      </c>
      <c r="C55" s="80">
        <v>45666</v>
      </c>
      <c r="D55" s="66">
        <v>45846</v>
      </c>
      <c r="E55" s="86">
        <v>36879102</v>
      </c>
      <c r="F55" s="47">
        <v>36879102</v>
      </c>
      <c r="G55" s="74">
        <v>35240031</v>
      </c>
      <c r="H55" s="76">
        <f t="shared" si="0"/>
        <v>0.95555556097868111</v>
      </c>
      <c r="I55" s="49">
        <f t="shared" si="1"/>
        <v>1639071</v>
      </c>
      <c r="J55" s="49"/>
      <c r="K55" s="49"/>
      <c r="L55" s="50" t="s">
        <v>9</v>
      </c>
      <c r="M55" s="46">
        <f>VLOOKUP($A$2:$A$307,[1]Hoja2!$E$1:$G$307,2,0)</f>
        <v>36879102</v>
      </c>
      <c r="N55" s="46">
        <f>VLOOKUP($A$2:$A$307,[1]Hoja2!$E$1:$G$307,3,0)</f>
        <v>35240031</v>
      </c>
      <c r="O55" s="17" t="b">
        <f t="shared" si="2"/>
        <v>1</v>
      </c>
      <c r="P55" s="17">
        <f t="shared" si="3"/>
        <v>0</v>
      </c>
      <c r="Q55" s="13"/>
      <c r="R55" s="13"/>
      <c r="S55" s="65"/>
    </row>
    <row r="56" spans="1:19" ht="51" hidden="1" x14ac:dyDescent="0.2">
      <c r="A56" s="44" t="s">
        <v>66</v>
      </c>
      <c r="B56" s="43" t="s">
        <v>216</v>
      </c>
      <c r="C56" s="80">
        <v>45666</v>
      </c>
      <c r="D56" s="66">
        <v>45846</v>
      </c>
      <c r="E56" s="86">
        <v>28960818</v>
      </c>
      <c r="F56" s="47">
        <v>28960818</v>
      </c>
      <c r="G56" s="74">
        <v>27673671</v>
      </c>
      <c r="H56" s="76">
        <f t="shared" si="0"/>
        <v>0.95555557166928085</v>
      </c>
      <c r="I56" s="49">
        <f t="shared" si="1"/>
        <v>1287147</v>
      </c>
      <c r="J56" s="49"/>
      <c r="K56" s="49"/>
      <c r="L56" s="50" t="s">
        <v>9</v>
      </c>
      <c r="M56" s="46">
        <f>VLOOKUP($A$2:$A$307,[1]Hoja2!$E$1:$G$307,2,0)</f>
        <v>28960818</v>
      </c>
      <c r="N56" s="46">
        <f>VLOOKUP($A$2:$A$307,[1]Hoja2!$E$1:$G$307,3,0)</f>
        <v>27673671</v>
      </c>
      <c r="O56" s="17" t="b">
        <f t="shared" si="2"/>
        <v>1</v>
      </c>
      <c r="P56" s="17">
        <f t="shared" si="3"/>
        <v>0</v>
      </c>
      <c r="Q56" s="13"/>
      <c r="R56" s="13"/>
      <c r="S56" s="65"/>
    </row>
    <row r="57" spans="1:19" ht="51" hidden="1" x14ac:dyDescent="0.2">
      <c r="A57" s="44" t="s">
        <v>67</v>
      </c>
      <c r="B57" s="43" t="s">
        <v>217</v>
      </c>
      <c r="C57" s="80">
        <v>45666</v>
      </c>
      <c r="D57" s="66">
        <v>45846</v>
      </c>
      <c r="E57" s="86">
        <v>36879102</v>
      </c>
      <c r="F57" s="47">
        <v>36879102</v>
      </c>
      <c r="G57" s="74">
        <v>35240031</v>
      </c>
      <c r="H57" s="76">
        <f t="shared" si="0"/>
        <v>0.95555556097868111</v>
      </c>
      <c r="I57" s="49">
        <f t="shared" si="1"/>
        <v>1639071</v>
      </c>
      <c r="J57" s="49"/>
      <c r="K57" s="49"/>
      <c r="L57" s="50" t="s">
        <v>9</v>
      </c>
      <c r="M57" s="46">
        <f>VLOOKUP($A$2:$A$307,[1]Hoja2!$E$1:$G$307,2,0)</f>
        <v>36879102</v>
      </c>
      <c r="N57" s="46">
        <f>VLOOKUP($A$2:$A$307,[1]Hoja2!$E$1:$G$307,3,0)</f>
        <v>35240031</v>
      </c>
      <c r="O57" s="17" t="b">
        <f t="shared" si="2"/>
        <v>1</v>
      </c>
      <c r="P57" s="17">
        <f t="shared" si="3"/>
        <v>0</v>
      </c>
      <c r="Q57" s="13"/>
      <c r="R57" s="13"/>
      <c r="S57" s="65"/>
    </row>
    <row r="58" spans="1:19" ht="63.75" hidden="1" x14ac:dyDescent="0.2">
      <c r="A58" s="44" t="s">
        <v>68</v>
      </c>
      <c r="B58" s="43" t="s">
        <v>353</v>
      </c>
      <c r="C58" s="80">
        <v>45666</v>
      </c>
      <c r="D58" s="66">
        <v>45846</v>
      </c>
      <c r="E58" s="86">
        <v>27020040</v>
      </c>
      <c r="F58" s="47">
        <v>27020040</v>
      </c>
      <c r="G58" s="74">
        <v>25819149</v>
      </c>
      <c r="H58" s="76">
        <f t="shared" si="0"/>
        <v>0.95555554321903302</v>
      </c>
      <c r="I58" s="49">
        <f t="shared" si="1"/>
        <v>1200891</v>
      </c>
      <c r="J58" s="49"/>
      <c r="K58" s="49"/>
      <c r="L58" s="50" t="s">
        <v>9</v>
      </c>
      <c r="M58" s="46">
        <f>VLOOKUP($A$2:$A$307,[1]Hoja2!$E$1:$G$307,2,0)</f>
        <v>27020040</v>
      </c>
      <c r="N58" s="46">
        <f>VLOOKUP($A$2:$A$307,[1]Hoja2!$E$1:$G$307,3,0)</f>
        <v>25819149</v>
      </c>
      <c r="O58" s="17" t="b">
        <f t="shared" si="2"/>
        <v>1</v>
      </c>
      <c r="P58" s="17">
        <f t="shared" si="3"/>
        <v>0</v>
      </c>
      <c r="Q58" s="13"/>
      <c r="R58" s="13"/>
      <c r="S58" s="65"/>
    </row>
    <row r="59" spans="1:19" ht="63.75" hidden="1" x14ac:dyDescent="0.2">
      <c r="A59" s="44" t="s">
        <v>69</v>
      </c>
      <c r="B59" s="43" t="s">
        <v>218</v>
      </c>
      <c r="C59" s="80">
        <v>45666</v>
      </c>
      <c r="D59" s="66">
        <v>45846</v>
      </c>
      <c r="E59" s="86">
        <v>27020040</v>
      </c>
      <c r="F59" s="47">
        <v>27020040</v>
      </c>
      <c r="G59" s="74">
        <v>21315809</v>
      </c>
      <c r="H59" s="76">
        <f t="shared" si="0"/>
        <v>0.78888887655236628</v>
      </c>
      <c r="I59" s="49">
        <f t="shared" si="1"/>
        <v>5704231</v>
      </c>
      <c r="J59" s="49"/>
      <c r="K59" s="49"/>
      <c r="L59" s="50" t="s">
        <v>9</v>
      </c>
      <c r="M59" s="46">
        <f>VLOOKUP($A$2:$A$307,[1]Hoja2!$E$1:$G$307,2,0)</f>
        <v>27020040</v>
      </c>
      <c r="N59" s="46">
        <f>VLOOKUP($A$2:$A$307,[1]Hoja2!$E$1:$G$307,3,0)</f>
        <v>21315809</v>
      </c>
      <c r="O59" s="17" t="b">
        <f t="shared" si="2"/>
        <v>1</v>
      </c>
      <c r="P59" s="17">
        <f t="shared" si="3"/>
        <v>0</v>
      </c>
      <c r="Q59" s="13"/>
      <c r="R59" s="13"/>
      <c r="S59" s="65"/>
    </row>
    <row r="60" spans="1:19" ht="76.5" hidden="1" x14ac:dyDescent="0.2">
      <c r="A60" s="44" t="s">
        <v>70</v>
      </c>
      <c r="B60" s="43" t="s">
        <v>219</v>
      </c>
      <c r="C60" s="80">
        <v>45666</v>
      </c>
      <c r="D60" s="66">
        <v>45846</v>
      </c>
      <c r="E60" s="86">
        <v>16212030</v>
      </c>
      <c r="F60" s="47">
        <v>16212030</v>
      </c>
      <c r="G60" s="74">
        <v>15491495</v>
      </c>
      <c r="H60" s="76">
        <f t="shared" si="0"/>
        <v>0.95555553499469226</v>
      </c>
      <c r="I60" s="49">
        <f t="shared" si="1"/>
        <v>720535</v>
      </c>
      <c r="J60" s="49"/>
      <c r="K60" s="49"/>
      <c r="L60" s="50" t="s">
        <v>9</v>
      </c>
      <c r="M60" s="46">
        <f>VLOOKUP($A$2:$A$307,[1]Hoja2!$E$1:$G$307,2,0)</f>
        <v>16212030</v>
      </c>
      <c r="N60" s="46">
        <f>VLOOKUP($A$2:$A$307,[1]Hoja2!$E$1:$G$307,3,0)</f>
        <v>15491495</v>
      </c>
      <c r="O60" s="17" t="b">
        <f t="shared" si="2"/>
        <v>1</v>
      </c>
      <c r="P60" s="17">
        <f t="shared" si="3"/>
        <v>0</v>
      </c>
      <c r="Q60" s="13"/>
      <c r="R60" s="13"/>
      <c r="S60" s="65"/>
    </row>
    <row r="61" spans="1:19" ht="76.5" hidden="1" x14ac:dyDescent="0.2">
      <c r="A61" s="44" t="s">
        <v>71</v>
      </c>
      <c r="B61" s="43" t="s">
        <v>354</v>
      </c>
      <c r="C61" s="80">
        <v>45666</v>
      </c>
      <c r="D61" s="66">
        <v>45846</v>
      </c>
      <c r="E61" s="86">
        <v>36879102</v>
      </c>
      <c r="F61" s="47">
        <v>36879102</v>
      </c>
      <c r="G61" s="74">
        <v>35240031</v>
      </c>
      <c r="H61" s="76">
        <f t="shared" si="0"/>
        <v>0.95555556097868111</v>
      </c>
      <c r="I61" s="49">
        <f t="shared" si="1"/>
        <v>1639071</v>
      </c>
      <c r="J61" s="49"/>
      <c r="K61" s="49"/>
      <c r="L61" s="50" t="s">
        <v>9</v>
      </c>
      <c r="M61" s="46">
        <f>VLOOKUP($A$2:$A$307,[1]Hoja2!$E$1:$G$307,2,0)</f>
        <v>36879102</v>
      </c>
      <c r="N61" s="46">
        <f>VLOOKUP($A$2:$A$307,[1]Hoja2!$E$1:$G$307,3,0)</f>
        <v>35240031</v>
      </c>
      <c r="O61" s="17" t="b">
        <f t="shared" si="2"/>
        <v>1</v>
      </c>
      <c r="P61" s="17">
        <f t="shared" si="3"/>
        <v>0</v>
      </c>
      <c r="Q61" s="13"/>
      <c r="R61" s="13"/>
      <c r="S61" s="65"/>
    </row>
    <row r="62" spans="1:19" ht="76.5" hidden="1" x14ac:dyDescent="0.2">
      <c r="A62" s="44" t="s">
        <v>72</v>
      </c>
      <c r="B62" s="43" t="s">
        <v>220</v>
      </c>
      <c r="C62" s="80">
        <v>45666</v>
      </c>
      <c r="D62" s="66">
        <v>45846</v>
      </c>
      <c r="E62" s="86">
        <v>16212030</v>
      </c>
      <c r="F62" s="47">
        <v>16212030</v>
      </c>
      <c r="G62" s="74">
        <v>15491495</v>
      </c>
      <c r="H62" s="76">
        <f t="shared" si="0"/>
        <v>0.95555553499469226</v>
      </c>
      <c r="I62" s="49">
        <f t="shared" si="1"/>
        <v>720535</v>
      </c>
      <c r="J62" s="49"/>
      <c r="K62" s="49"/>
      <c r="L62" s="50" t="s">
        <v>9</v>
      </c>
      <c r="M62" s="46">
        <f>VLOOKUP($A$2:$A$307,[1]Hoja2!$E$1:$G$307,2,0)</f>
        <v>16212030</v>
      </c>
      <c r="N62" s="46">
        <f>VLOOKUP($A$2:$A$307,[1]Hoja2!$E$1:$G$307,3,0)</f>
        <v>15491495</v>
      </c>
      <c r="O62" s="17" t="b">
        <f t="shared" si="2"/>
        <v>1</v>
      </c>
      <c r="P62" s="17">
        <f t="shared" si="3"/>
        <v>0</v>
      </c>
      <c r="Q62" s="13"/>
      <c r="R62" s="13"/>
      <c r="S62" s="65"/>
    </row>
    <row r="63" spans="1:19" ht="76.5" hidden="1" x14ac:dyDescent="0.2">
      <c r="A63" s="44" t="s">
        <v>73</v>
      </c>
      <c r="B63" s="43" t="s">
        <v>220</v>
      </c>
      <c r="C63" s="80">
        <v>45666</v>
      </c>
      <c r="D63" s="66">
        <v>45846</v>
      </c>
      <c r="E63" s="86">
        <v>16212030</v>
      </c>
      <c r="F63" s="47">
        <v>16212030</v>
      </c>
      <c r="G63" s="74">
        <v>15491495</v>
      </c>
      <c r="H63" s="76">
        <f t="shared" si="0"/>
        <v>0.95555553499469226</v>
      </c>
      <c r="I63" s="49">
        <f t="shared" si="1"/>
        <v>720535</v>
      </c>
      <c r="J63" s="49"/>
      <c r="K63" s="49"/>
      <c r="L63" s="50" t="s">
        <v>9</v>
      </c>
      <c r="M63" s="46">
        <f>VLOOKUP($A$2:$A$307,[1]Hoja2!$E$1:$G$307,2,0)</f>
        <v>16212030</v>
      </c>
      <c r="N63" s="46">
        <f>VLOOKUP($A$2:$A$307,[1]Hoja2!$E$1:$G$307,3,0)</f>
        <v>15491495</v>
      </c>
      <c r="O63" s="17" t="b">
        <f t="shared" si="2"/>
        <v>1</v>
      </c>
      <c r="P63" s="17">
        <f t="shared" si="3"/>
        <v>0</v>
      </c>
      <c r="Q63" s="13"/>
      <c r="R63" s="13"/>
      <c r="S63" s="65"/>
    </row>
    <row r="64" spans="1:19" ht="51" hidden="1" x14ac:dyDescent="0.2">
      <c r="A64" s="44" t="s">
        <v>74</v>
      </c>
      <c r="B64" s="43" t="s">
        <v>221</v>
      </c>
      <c r="C64" s="80">
        <v>45666</v>
      </c>
      <c r="D64" s="66">
        <v>45846</v>
      </c>
      <c r="E64" s="86">
        <v>20715366</v>
      </c>
      <c r="F64" s="47">
        <v>20715366</v>
      </c>
      <c r="G64" s="74">
        <v>19794683</v>
      </c>
      <c r="H64" s="76">
        <f t="shared" si="0"/>
        <v>0.95555555233733258</v>
      </c>
      <c r="I64" s="49">
        <f t="shared" si="1"/>
        <v>920683</v>
      </c>
      <c r="J64" s="49"/>
      <c r="K64" s="49"/>
      <c r="L64" s="50" t="s">
        <v>9</v>
      </c>
      <c r="M64" s="46">
        <f>VLOOKUP($A$2:$A$307,[1]Hoja2!$E$1:$G$307,2,0)</f>
        <v>20715366</v>
      </c>
      <c r="N64" s="46">
        <f>VLOOKUP($A$2:$A$307,[1]Hoja2!$E$1:$G$307,3,0)</f>
        <v>19794683</v>
      </c>
      <c r="O64" s="17" t="b">
        <f t="shared" si="2"/>
        <v>1</v>
      </c>
      <c r="P64" s="17">
        <f t="shared" si="3"/>
        <v>0</v>
      </c>
      <c r="Q64" s="13"/>
      <c r="R64" s="13"/>
      <c r="S64" s="65"/>
    </row>
    <row r="65" spans="1:19" ht="63.75" hidden="1" x14ac:dyDescent="0.2">
      <c r="A65" s="44" t="s">
        <v>75</v>
      </c>
      <c r="B65" s="43" t="s">
        <v>355</v>
      </c>
      <c r="C65" s="80">
        <v>45666</v>
      </c>
      <c r="D65" s="66">
        <v>45846</v>
      </c>
      <c r="E65" s="86">
        <v>27020040</v>
      </c>
      <c r="F65" s="47">
        <v>27020040</v>
      </c>
      <c r="G65" s="74">
        <v>25819149</v>
      </c>
      <c r="H65" s="76">
        <f t="shared" si="0"/>
        <v>0.95555554321903302</v>
      </c>
      <c r="I65" s="49">
        <f t="shared" si="1"/>
        <v>1200891</v>
      </c>
      <c r="J65" s="49"/>
      <c r="K65" s="49"/>
      <c r="L65" s="50" t="s">
        <v>9</v>
      </c>
      <c r="M65" s="46">
        <f>VLOOKUP($A$2:$A$307,[1]Hoja2!$E$1:$G$307,2,0)</f>
        <v>27020040</v>
      </c>
      <c r="N65" s="46">
        <f>VLOOKUP($A$2:$A$307,[1]Hoja2!$E$1:$G$307,3,0)</f>
        <v>25819149</v>
      </c>
      <c r="O65" s="17" t="b">
        <f t="shared" si="2"/>
        <v>1</v>
      </c>
      <c r="P65" s="17">
        <f t="shared" si="3"/>
        <v>0</v>
      </c>
      <c r="Q65" s="13"/>
      <c r="R65" s="13"/>
      <c r="S65" s="65"/>
    </row>
    <row r="66" spans="1:19" ht="38.25" hidden="1" x14ac:dyDescent="0.2">
      <c r="A66" s="44" t="s">
        <v>76</v>
      </c>
      <c r="B66" s="43" t="s">
        <v>356</v>
      </c>
      <c r="C66" s="80">
        <v>45666</v>
      </c>
      <c r="D66" s="66">
        <v>45846</v>
      </c>
      <c r="E66" s="86">
        <v>28960818</v>
      </c>
      <c r="F66" s="47">
        <v>28960818</v>
      </c>
      <c r="G66" s="74">
        <v>27673671</v>
      </c>
      <c r="H66" s="76">
        <f t="shared" si="0"/>
        <v>0.95555557166928085</v>
      </c>
      <c r="I66" s="49">
        <f t="shared" si="1"/>
        <v>1287147</v>
      </c>
      <c r="J66" s="49"/>
      <c r="K66" s="49"/>
      <c r="L66" s="50" t="s">
        <v>9</v>
      </c>
      <c r="M66" s="46">
        <f>VLOOKUP($A$2:$A$307,[1]Hoja2!$E$1:$G$307,2,0)</f>
        <v>28960818</v>
      </c>
      <c r="N66" s="46">
        <f>VLOOKUP($A$2:$A$307,[1]Hoja2!$E$1:$G$307,3,0)</f>
        <v>27673671</v>
      </c>
      <c r="O66" s="17" t="b">
        <f t="shared" si="2"/>
        <v>1</v>
      </c>
      <c r="P66" s="17">
        <f t="shared" si="3"/>
        <v>0</v>
      </c>
      <c r="Q66" s="13"/>
      <c r="R66" s="13"/>
      <c r="S66" s="65"/>
    </row>
    <row r="67" spans="1:19" ht="51" hidden="1" x14ac:dyDescent="0.2">
      <c r="A67" s="44" t="s">
        <v>77</v>
      </c>
      <c r="B67" s="43" t="s">
        <v>222</v>
      </c>
      <c r="C67" s="80">
        <v>45670</v>
      </c>
      <c r="D67" s="66">
        <v>45838</v>
      </c>
      <c r="E67" s="86">
        <v>38248734</v>
      </c>
      <c r="F67" s="47">
        <v>38248734</v>
      </c>
      <c r="G67" s="74">
        <v>38248734</v>
      </c>
      <c r="H67" s="76">
        <f t="shared" ref="H67:H130" si="4">+G67/E67</f>
        <v>1</v>
      </c>
      <c r="I67" s="49">
        <f t="shared" ref="I67:I130" si="5">+F67-G67</f>
        <v>0</v>
      </c>
      <c r="J67" s="49"/>
      <c r="K67" s="49"/>
      <c r="L67" s="50" t="s">
        <v>9</v>
      </c>
      <c r="M67" s="46">
        <f>VLOOKUP($A$2:$A$307,[1]Hoja2!$E$1:$G$307,2,0)</f>
        <v>38248734</v>
      </c>
      <c r="N67" s="46">
        <f>VLOOKUP($A$2:$A$307,[1]Hoja2!$E$1:$G$307,3,0)</f>
        <v>38248734</v>
      </c>
      <c r="O67" s="17" t="b">
        <f t="shared" ref="O67:O130" si="6">+M67=E67</f>
        <v>1</v>
      </c>
      <c r="P67" s="17">
        <f t="shared" ref="P67:P130" si="7">+E67-F67</f>
        <v>0</v>
      </c>
      <c r="Q67" s="13"/>
      <c r="R67" s="13"/>
      <c r="S67" s="65"/>
    </row>
    <row r="68" spans="1:19" ht="89.25" hidden="1" x14ac:dyDescent="0.2">
      <c r="A68" s="44" t="s">
        <v>78</v>
      </c>
      <c r="B68" s="43" t="s">
        <v>357</v>
      </c>
      <c r="C68" s="80">
        <v>45671</v>
      </c>
      <c r="D68" s="66">
        <v>46022</v>
      </c>
      <c r="E68" s="86">
        <v>110595643</v>
      </c>
      <c r="F68" s="47">
        <v>110595643</v>
      </c>
      <c r="G68" s="74">
        <v>53226145</v>
      </c>
      <c r="H68" s="76">
        <f t="shared" si="4"/>
        <v>0.48126800980758344</v>
      </c>
      <c r="I68" s="49">
        <f t="shared" si="5"/>
        <v>57369498</v>
      </c>
      <c r="J68" s="49"/>
      <c r="K68" s="49"/>
      <c r="L68" s="50" t="s">
        <v>9</v>
      </c>
      <c r="M68" s="46">
        <f>VLOOKUP($A$2:$A$307,[1]Hoja2!$E$1:$G$307,2,0)</f>
        <v>110595643</v>
      </c>
      <c r="N68" s="46">
        <f>VLOOKUP($A$2:$A$307,[1]Hoja2!$E$1:$G$307,3,0)</f>
        <v>53226145</v>
      </c>
      <c r="O68" s="17" t="b">
        <f t="shared" si="6"/>
        <v>1</v>
      </c>
      <c r="P68" s="17">
        <f t="shared" si="7"/>
        <v>0</v>
      </c>
      <c r="Q68" s="13"/>
      <c r="R68" s="13"/>
      <c r="S68" s="65"/>
    </row>
    <row r="69" spans="1:19" ht="76.5" hidden="1" x14ac:dyDescent="0.2">
      <c r="A69" s="44" t="s">
        <v>79</v>
      </c>
      <c r="B69" s="43" t="s">
        <v>358</v>
      </c>
      <c r="C69" s="80">
        <v>45670</v>
      </c>
      <c r="D69" s="66">
        <v>45850</v>
      </c>
      <c r="E69" s="86">
        <v>16212030</v>
      </c>
      <c r="F69" s="47">
        <v>16212030</v>
      </c>
      <c r="G69" s="74">
        <v>15131228</v>
      </c>
      <c r="H69" s="76">
        <f t="shared" si="4"/>
        <v>0.93333333333333335</v>
      </c>
      <c r="I69" s="49">
        <f t="shared" si="5"/>
        <v>1080802</v>
      </c>
      <c r="J69" s="49"/>
      <c r="K69" s="49"/>
      <c r="L69" s="50" t="s">
        <v>9</v>
      </c>
      <c r="M69" s="46">
        <f>VLOOKUP($A$2:$A$307,[1]Hoja2!$E$1:$G$307,2,0)</f>
        <v>16212030</v>
      </c>
      <c r="N69" s="46">
        <f>VLOOKUP($A$2:$A$307,[1]Hoja2!$E$1:$G$307,3,0)</f>
        <v>15131228</v>
      </c>
      <c r="O69" s="17" t="b">
        <f t="shared" si="6"/>
        <v>1</v>
      </c>
      <c r="P69" s="17">
        <f t="shared" si="7"/>
        <v>0</v>
      </c>
      <c r="Q69" s="13"/>
      <c r="R69" s="13"/>
      <c r="S69" s="65"/>
    </row>
    <row r="70" spans="1:19" ht="76.5" hidden="1" x14ac:dyDescent="0.2">
      <c r="A70" s="44" t="s">
        <v>80</v>
      </c>
      <c r="B70" s="43" t="s">
        <v>220</v>
      </c>
      <c r="C70" s="80">
        <v>45670</v>
      </c>
      <c r="D70" s="66">
        <v>45850</v>
      </c>
      <c r="E70" s="86">
        <v>16212030</v>
      </c>
      <c r="F70" s="47">
        <v>16212030</v>
      </c>
      <c r="G70" s="74">
        <v>15131228</v>
      </c>
      <c r="H70" s="76">
        <f t="shared" si="4"/>
        <v>0.93333333333333335</v>
      </c>
      <c r="I70" s="49">
        <f t="shared" si="5"/>
        <v>1080802</v>
      </c>
      <c r="J70" s="49"/>
      <c r="K70" s="49"/>
      <c r="L70" s="50" t="s">
        <v>9</v>
      </c>
      <c r="M70" s="46">
        <f>VLOOKUP($A$2:$A$307,[1]Hoja2!$E$1:$G$307,2,0)</f>
        <v>16212030</v>
      </c>
      <c r="N70" s="46">
        <f>VLOOKUP($A$2:$A$307,[1]Hoja2!$E$1:$G$307,3,0)</f>
        <v>15131228</v>
      </c>
      <c r="O70" s="17" t="b">
        <f t="shared" si="6"/>
        <v>1</v>
      </c>
      <c r="P70" s="17">
        <f t="shared" si="7"/>
        <v>0</v>
      </c>
      <c r="Q70" s="13"/>
      <c r="R70" s="13"/>
      <c r="S70" s="65"/>
    </row>
    <row r="71" spans="1:19" ht="63.75" hidden="1" x14ac:dyDescent="0.2">
      <c r="A71" s="44" t="s">
        <v>81</v>
      </c>
      <c r="B71" s="43" t="s">
        <v>359</v>
      </c>
      <c r="C71" s="80">
        <v>45670</v>
      </c>
      <c r="D71" s="66">
        <v>45850</v>
      </c>
      <c r="E71" s="86">
        <v>49175130</v>
      </c>
      <c r="F71" s="47">
        <v>49175130</v>
      </c>
      <c r="G71" s="74">
        <v>45896788</v>
      </c>
      <c r="H71" s="76">
        <f t="shared" si="4"/>
        <v>0.93333333333333335</v>
      </c>
      <c r="I71" s="49">
        <f t="shared" si="5"/>
        <v>3278342</v>
      </c>
      <c r="J71" s="49"/>
      <c r="K71" s="49"/>
      <c r="L71" s="50" t="s">
        <v>9</v>
      </c>
      <c r="M71" s="46">
        <f>VLOOKUP($A$2:$A$307,[1]Hoja2!$E$1:$G$307,2,0)</f>
        <v>49175130</v>
      </c>
      <c r="N71" s="46">
        <f>VLOOKUP($A$2:$A$307,[1]Hoja2!$E$1:$G$307,3,0)</f>
        <v>45896788</v>
      </c>
      <c r="O71" s="17" t="b">
        <f t="shared" si="6"/>
        <v>1</v>
      </c>
      <c r="P71" s="17">
        <f t="shared" si="7"/>
        <v>0</v>
      </c>
      <c r="Q71" s="13"/>
      <c r="R71" s="13"/>
      <c r="S71" s="65"/>
    </row>
    <row r="72" spans="1:19" ht="51" hidden="1" x14ac:dyDescent="0.2">
      <c r="A72" s="44" t="s">
        <v>82</v>
      </c>
      <c r="B72" s="43" t="s">
        <v>360</v>
      </c>
      <c r="C72" s="80">
        <v>45671</v>
      </c>
      <c r="D72" s="66">
        <v>45851</v>
      </c>
      <c r="E72" s="86">
        <v>40980786</v>
      </c>
      <c r="F72" s="47">
        <v>40980786</v>
      </c>
      <c r="G72" s="74">
        <v>38021063</v>
      </c>
      <c r="H72" s="76">
        <f t="shared" si="4"/>
        <v>0.92777778835183888</v>
      </c>
      <c r="I72" s="49">
        <f t="shared" si="5"/>
        <v>2959723</v>
      </c>
      <c r="J72" s="49"/>
      <c r="K72" s="49"/>
      <c r="L72" s="50" t="s">
        <v>9</v>
      </c>
      <c r="M72" s="46">
        <f>VLOOKUP($A$2:$A$307,[1]Hoja2!$E$1:$G$307,2,0)</f>
        <v>40980786</v>
      </c>
      <c r="N72" s="46">
        <f>VLOOKUP($A$2:$A$307,[1]Hoja2!$E$1:$G$307,3,0)</f>
        <v>38021063</v>
      </c>
      <c r="O72" s="17" t="b">
        <f t="shared" si="6"/>
        <v>1</v>
      </c>
      <c r="P72" s="17">
        <f t="shared" si="7"/>
        <v>0</v>
      </c>
      <c r="Q72" s="13"/>
      <c r="R72" s="13"/>
      <c r="S72" s="65"/>
    </row>
    <row r="73" spans="1:19" ht="63.75" hidden="1" x14ac:dyDescent="0.2">
      <c r="A73" s="44" t="s">
        <v>83</v>
      </c>
      <c r="B73" s="43" t="s">
        <v>223</v>
      </c>
      <c r="C73" s="80">
        <v>45670</v>
      </c>
      <c r="D73" s="66">
        <v>45850</v>
      </c>
      <c r="E73" s="86">
        <v>28960818</v>
      </c>
      <c r="F73" s="47">
        <v>28960818</v>
      </c>
      <c r="G73" s="74">
        <v>27030097</v>
      </c>
      <c r="H73" s="76">
        <f t="shared" si="4"/>
        <v>0.93333334023921566</v>
      </c>
      <c r="I73" s="49">
        <f t="shared" si="5"/>
        <v>1930721</v>
      </c>
      <c r="J73" s="49"/>
      <c r="K73" s="49"/>
      <c r="L73" s="50" t="s">
        <v>9</v>
      </c>
      <c r="M73" s="46">
        <f>VLOOKUP($A$2:$A$307,[1]Hoja2!$E$1:$G$307,2,0)</f>
        <v>28960818</v>
      </c>
      <c r="N73" s="46">
        <f>VLOOKUP($A$2:$A$307,[1]Hoja2!$E$1:$G$307,3,0)</f>
        <v>27030097</v>
      </c>
      <c r="O73" s="17" t="b">
        <f t="shared" si="6"/>
        <v>1</v>
      </c>
      <c r="P73" s="17">
        <f t="shared" si="7"/>
        <v>0</v>
      </c>
      <c r="Q73" s="13"/>
      <c r="R73" s="13"/>
      <c r="S73" s="65"/>
    </row>
    <row r="74" spans="1:19" ht="63.75" hidden="1" x14ac:dyDescent="0.2">
      <c r="A74" s="44" t="s">
        <v>84</v>
      </c>
      <c r="B74" s="43" t="s">
        <v>361</v>
      </c>
      <c r="C74" s="80">
        <v>45670</v>
      </c>
      <c r="D74" s="66">
        <v>45850</v>
      </c>
      <c r="E74" s="86">
        <v>27020040</v>
      </c>
      <c r="F74" s="47">
        <v>27020040</v>
      </c>
      <c r="G74" s="74">
        <v>25218704</v>
      </c>
      <c r="H74" s="76">
        <f t="shared" si="4"/>
        <v>0.93333333333333335</v>
      </c>
      <c r="I74" s="49">
        <f t="shared" si="5"/>
        <v>1801336</v>
      </c>
      <c r="J74" s="49"/>
      <c r="K74" s="49"/>
      <c r="L74" s="50" t="s">
        <v>9</v>
      </c>
      <c r="M74" s="46">
        <f>VLOOKUP($A$2:$A$307,[1]Hoja2!$E$1:$G$307,2,0)</f>
        <v>27020040</v>
      </c>
      <c r="N74" s="46">
        <f>VLOOKUP($A$2:$A$307,[1]Hoja2!$E$1:$G$307,3,0)</f>
        <v>25218704</v>
      </c>
      <c r="O74" s="17" t="b">
        <f t="shared" si="6"/>
        <v>1</v>
      </c>
      <c r="P74" s="17">
        <f t="shared" si="7"/>
        <v>0</v>
      </c>
      <c r="Q74" s="13"/>
      <c r="R74" s="13"/>
      <c r="S74" s="65"/>
    </row>
    <row r="75" spans="1:19" ht="63.75" hidden="1" x14ac:dyDescent="0.2">
      <c r="A75" s="44" t="s">
        <v>85</v>
      </c>
      <c r="B75" s="43" t="s">
        <v>224</v>
      </c>
      <c r="C75" s="80">
        <v>45670</v>
      </c>
      <c r="D75" s="66">
        <v>45850</v>
      </c>
      <c r="E75" s="86">
        <v>27020040</v>
      </c>
      <c r="F75" s="47">
        <v>27020040</v>
      </c>
      <c r="G75" s="74">
        <v>25218704</v>
      </c>
      <c r="H75" s="76">
        <f t="shared" si="4"/>
        <v>0.93333333333333335</v>
      </c>
      <c r="I75" s="49">
        <f t="shared" si="5"/>
        <v>1801336</v>
      </c>
      <c r="J75" s="49"/>
      <c r="K75" s="49"/>
      <c r="L75" s="50" t="s">
        <v>9</v>
      </c>
      <c r="M75" s="46">
        <f>VLOOKUP($A$2:$A$307,[1]Hoja2!$E$1:$G$307,2,0)</f>
        <v>27020040</v>
      </c>
      <c r="N75" s="46">
        <f>VLOOKUP($A$2:$A$307,[1]Hoja2!$E$1:$G$307,3,0)</f>
        <v>25218704</v>
      </c>
      <c r="O75" s="17" t="b">
        <f t="shared" si="6"/>
        <v>1</v>
      </c>
      <c r="P75" s="17">
        <f t="shared" si="7"/>
        <v>0</v>
      </c>
      <c r="Q75" s="13"/>
      <c r="R75" s="13"/>
      <c r="S75" s="65"/>
    </row>
    <row r="76" spans="1:19" ht="63.75" hidden="1" x14ac:dyDescent="0.2">
      <c r="A76" s="44" t="s">
        <v>86</v>
      </c>
      <c r="B76" s="43" t="s">
        <v>362</v>
      </c>
      <c r="C76" s="80">
        <v>45671</v>
      </c>
      <c r="D76" s="66">
        <v>45851</v>
      </c>
      <c r="E76" s="86">
        <v>40980786</v>
      </c>
      <c r="F76" s="47">
        <v>40980786</v>
      </c>
      <c r="G76" s="74">
        <v>38021063</v>
      </c>
      <c r="H76" s="76">
        <f t="shared" si="4"/>
        <v>0.92777778835183888</v>
      </c>
      <c r="I76" s="49">
        <f t="shared" si="5"/>
        <v>2959723</v>
      </c>
      <c r="J76" s="49"/>
      <c r="K76" s="49"/>
      <c r="L76" s="50" t="s">
        <v>9</v>
      </c>
      <c r="M76" s="46">
        <f>VLOOKUP($A$2:$A$307,[1]Hoja2!$E$1:$G$307,2,0)</f>
        <v>40980786</v>
      </c>
      <c r="N76" s="46">
        <f>VLOOKUP($A$2:$A$307,[1]Hoja2!$E$1:$G$307,3,0)</f>
        <v>38021063</v>
      </c>
      <c r="O76" s="17" t="b">
        <f t="shared" si="6"/>
        <v>1</v>
      </c>
      <c r="P76" s="17">
        <f t="shared" si="7"/>
        <v>0</v>
      </c>
      <c r="Q76" s="13"/>
      <c r="R76" s="13"/>
      <c r="S76" s="65"/>
    </row>
    <row r="77" spans="1:19" ht="51" hidden="1" x14ac:dyDescent="0.2">
      <c r="A77" s="44" t="s">
        <v>87</v>
      </c>
      <c r="B77" s="43" t="s">
        <v>363</v>
      </c>
      <c r="C77" s="80">
        <v>45671</v>
      </c>
      <c r="D77" s="66">
        <v>45850</v>
      </c>
      <c r="E77" s="86">
        <v>36879102</v>
      </c>
      <c r="F77" s="47">
        <v>36879102</v>
      </c>
      <c r="G77" s="74">
        <v>34215611</v>
      </c>
      <c r="H77" s="76">
        <f t="shared" si="4"/>
        <v>0.92777776964308944</v>
      </c>
      <c r="I77" s="49">
        <f t="shared" si="5"/>
        <v>2663491</v>
      </c>
      <c r="J77" s="49"/>
      <c r="K77" s="49"/>
      <c r="L77" s="50" t="s">
        <v>9</v>
      </c>
      <c r="M77" s="46">
        <f>VLOOKUP($A$2:$A$307,[1]Hoja2!$E$1:$G$307,2,0)</f>
        <v>36879102</v>
      </c>
      <c r="N77" s="46">
        <f>VLOOKUP($A$2:$A$307,[1]Hoja2!$E$1:$G$307,3,0)</f>
        <v>34215611</v>
      </c>
      <c r="O77" s="17" t="b">
        <f t="shared" si="6"/>
        <v>1</v>
      </c>
      <c r="P77" s="17">
        <f t="shared" si="7"/>
        <v>0</v>
      </c>
      <c r="Q77" s="13"/>
      <c r="R77" s="13"/>
      <c r="S77" s="65"/>
    </row>
    <row r="78" spans="1:19" ht="51" hidden="1" x14ac:dyDescent="0.2">
      <c r="A78" s="44" t="s">
        <v>88</v>
      </c>
      <c r="B78" s="43" t="s">
        <v>364</v>
      </c>
      <c r="C78" s="80">
        <v>45671</v>
      </c>
      <c r="D78" s="66">
        <v>45851</v>
      </c>
      <c r="E78" s="86">
        <v>28960818</v>
      </c>
      <c r="F78" s="47">
        <v>28960818</v>
      </c>
      <c r="G78" s="74">
        <v>26869203</v>
      </c>
      <c r="H78" s="76">
        <f t="shared" si="4"/>
        <v>0.92777776511699361</v>
      </c>
      <c r="I78" s="49">
        <f t="shared" si="5"/>
        <v>2091615</v>
      </c>
      <c r="J78" s="49"/>
      <c r="K78" s="49"/>
      <c r="L78" s="50" t="s">
        <v>9</v>
      </c>
      <c r="M78" s="46">
        <f>VLOOKUP($A$2:$A$307,[1]Hoja2!$E$1:$G$307,2,0)</f>
        <v>28960818</v>
      </c>
      <c r="N78" s="46">
        <f>VLOOKUP($A$2:$A$307,[1]Hoja2!$E$1:$G$307,3,0)</f>
        <v>26869203</v>
      </c>
      <c r="O78" s="17" t="b">
        <f t="shared" si="6"/>
        <v>1</v>
      </c>
      <c r="P78" s="17">
        <f t="shared" si="7"/>
        <v>0</v>
      </c>
      <c r="Q78" s="13"/>
      <c r="R78" s="13"/>
      <c r="S78" s="65"/>
    </row>
    <row r="79" spans="1:19" ht="76.5" hidden="1" x14ac:dyDescent="0.2">
      <c r="A79" s="44" t="s">
        <v>89</v>
      </c>
      <c r="B79" s="43" t="s">
        <v>365</v>
      </c>
      <c r="C79" s="80">
        <v>45671</v>
      </c>
      <c r="D79" s="66">
        <v>45851</v>
      </c>
      <c r="E79" s="86">
        <v>36879102</v>
      </c>
      <c r="F79" s="47">
        <v>36879102</v>
      </c>
      <c r="G79" s="74">
        <v>34215611</v>
      </c>
      <c r="H79" s="76">
        <f t="shared" si="4"/>
        <v>0.92777776964308944</v>
      </c>
      <c r="I79" s="49">
        <f t="shared" si="5"/>
        <v>2663491</v>
      </c>
      <c r="J79" s="49"/>
      <c r="K79" s="49"/>
      <c r="L79" s="50" t="s">
        <v>9</v>
      </c>
      <c r="M79" s="46">
        <f>VLOOKUP($A$2:$A$307,[1]Hoja2!$E$1:$G$307,2,0)</f>
        <v>36879102</v>
      </c>
      <c r="N79" s="46">
        <f>VLOOKUP($A$2:$A$307,[1]Hoja2!$E$1:$G$307,3,0)</f>
        <v>34215611</v>
      </c>
      <c r="O79" s="17" t="b">
        <f t="shared" si="6"/>
        <v>1</v>
      </c>
      <c r="P79" s="17">
        <f t="shared" si="7"/>
        <v>0</v>
      </c>
      <c r="Q79" s="13"/>
      <c r="R79" s="13"/>
      <c r="S79" s="65"/>
    </row>
    <row r="80" spans="1:19" ht="38.25" hidden="1" x14ac:dyDescent="0.2">
      <c r="A80" s="44" t="s">
        <v>90</v>
      </c>
      <c r="B80" s="43" t="s">
        <v>366</v>
      </c>
      <c r="C80" s="80">
        <v>45671</v>
      </c>
      <c r="D80" s="66">
        <v>45851</v>
      </c>
      <c r="E80" s="86">
        <v>27020040</v>
      </c>
      <c r="F80" s="47">
        <v>27020040</v>
      </c>
      <c r="G80" s="74">
        <v>25068593</v>
      </c>
      <c r="H80" s="76">
        <f t="shared" si="4"/>
        <v>0.92777779011430039</v>
      </c>
      <c r="I80" s="49">
        <f t="shared" si="5"/>
        <v>1951447</v>
      </c>
      <c r="J80" s="49"/>
      <c r="K80" s="49"/>
      <c r="L80" s="50" t="s">
        <v>9</v>
      </c>
      <c r="M80" s="46">
        <f>VLOOKUP($A$2:$A$307,[1]Hoja2!$E$1:$G$307,2,0)</f>
        <v>27020040</v>
      </c>
      <c r="N80" s="46">
        <f>VLOOKUP($A$2:$A$307,[1]Hoja2!$E$1:$G$307,3,0)</f>
        <v>25068593</v>
      </c>
      <c r="O80" s="17" t="b">
        <f t="shared" si="6"/>
        <v>1</v>
      </c>
      <c r="P80" s="17">
        <f t="shared" si="7"/>
        <v>0</v>
      </c>
      <c r="Q80" s="13"/>
      <c r="R80" s="13"/>
      <c r="S80" s="65"/>
    </row>
    <row r="81" spans="1:19" ht="63.75" hidden="1" x14ac:dyDescent="0.2">
      <c r="A81" s="44" t="s">
        <v>91</v>
      </c>
      <c r="B81" s="43" t="s">
        <v>225</v>
      </c>
      <c r="C81" s="80">
        <v>45671</v>
      </c>
      <c r="D81" s="66">
        <v>45851</v>
      </c>
      <c r="E81" s="86">
        <v>40980786</v>
      </c>
      <c r="F81" s="47">
        <v>40980786</v>
      </c>
      <c r="G81" s="74">
        <v>38021063</v>
      </c>
      <c r="H81" s="76">
        <f t="shared" si="4"/>
        <v>0.92777778835183888</v>
      </c>
      <c r="I81" s="49">
        <f t="shared" si="5"/>
        <v>2959723</v>
      </c>
      <c r="J81" s="49"/>
      <c r="K81" s="49"/>
      <c r="L81" s="50" t="s">
        <v>9</v>
      </c>
      <c r="M81" s="46">
        <f>VLOOKUP($A$2:$A$307,[1]Hoja2!$E$1:$G$307,2,0)</f>
        <v>40980786</v>
      </c>
      <c r="N81" s="46">
        <f>VLOOKUP($A$2:$A$307,[1]Hoja2!$E$1:$G$307,3,0)</f>
        <v>38021063</v>
      </c>
      <c r="O81" s="17" t="b">
        <f t="shared" si="6"/>
        <v>1</v>
      </c>
      <c r="P81" s="17">
        <f t="shared" si="7"/>
        <v>0</v>
      </c>
      <c r="Q81" s="13"/>
      <c r="R81" s="13"/>
      <c r="S81" s="65"/>
    </row>
    <row r="82" spans="1:19" ht="76.5" hidden="1" x14ac:dyDescent="0.2">
      <c r="A82" s="44" t="s">
        <v>92</v>
      </c>
      <c r="B82" s="43" t="s">
        <v>367</v>
      </c>
      <c r="C82" s="80">
        <v>45671</v>
      </c>
      <c r="D82" s="66">
        <v>45851</v>
      </c>
      <c r="E82" s="86">
        <v>49175130</v>
      </c>
      <c r="F82" s="47">
        <v>49175130</v>
      </c>
      <c r="G82" s="74">
        <v>45623593</v>
      </c>
      <c r="H82" s="76">
        <f t="shared" si="4"/>
        <v>0.92777778116702492</v>
      </c>
      <c r="I82" s="49">
        <f t="shared" si="5"/>
        <v>3551537</v>
      </c>
      <c r="J82" s="49"/>
      <c r="K82" s="49"/>
      <c r="L82" s="50" t="s">
        <v>9</v>
      </c>
      <c r="M82" s="46">
        <f>VLOOKUP($A$2:$A$307,[1]Hoja2!$E$1:$G$307,2,0)</f>
        <v>49175130</v>
      </c>
      <c r="N82" s="46">
        <f>VLOOKUP($A$2:$A$307,[1]Hoja2!$E$1:$G$307,3,0)</f>
        <v>45623593</v>
      </c>
      <c r="O82" s="17" t="b">
        <f t="shared" si="6"/>
        <v>1</v>
      </c>
      <c r="P82" s="17">
        <f t="shared" si="7"/>
        <v>0</v>
      </c>
      <c r="Q82" s="13"/>
      <c r="R82" s="13"/>
      <c r="S82" s="65"/>
    </row>
    <row r="83" spans="1:19" ht="76.5" hidden="1" x14ac:dyDescent="0.2">
      <c r="A83" s="44" t="s">
        <v>93</v>
      </c>
      <c r="B83" s="43" t="s">
        <v>368</v>
      </c>
      <c r="C83" s="80">
        <v>45671</v>
      </c>
      <c r="D83" s="66">
        <v>45851</v>
      </c>
      <c r="E83" s="86">
        <v>45077946</v>
      </c>
      <c r="F83" s="47">
        <v>45077946</v>
      </c>
      <c r="G83" s="74">
        <v>41822317</v>
      </c>
      <c r="H83" s="76">
        <f t="shared" si="4"/>
        <v>0.92777778739075645</v>
      </c>
      <c r="I83" s="49">
        <f t="shared" si="5"/>
        <v>3255629</v>
      </c>
      <c r="J83" s="49"/>
      <c r="K83" s="49"/>
      <c r="L83" s="50" t="s">
        <v>9</v>
      </c>
      <c r="M83" s="46">
        <f>VLOOKUP($A$2:$A$307,[1]Hoja2!$E$1:$G$307,2,0)</f>
        <v>45077946</v>
      </c>
      <c r="N83" s="46">
        <f>VLOOKUP($A$2:$A$307,[1]Hoja2!$E$1:$G$307,3,0)</f>
        <v>41822317</v>
      </c>
      <c r="O83" s="17" t="b">
        <f t="shared" si="6"/>
        <v>1</v>
      </c>
      <c r="P83" s="17">
        <f t="shared" si="7"/>
        <v>0</v>
      </c>
      <c r="Q83" s="13"/>
      <c r="R83" s="13"/>
      <c r="S83" s="65"/>
    </row>
    <row r="84" spans="1:19" ht="76.5" hidden="1" x14ac:dyDescent="0.2">
      <c r="A84" s="44" t="s">
        <v>94</v>
      </c>
      <c r="B84" s="43" t="s">
        <v>369</v>
      </c>
      <c r="C84" s="80">
        <v>45671</v>
      </c>
      <c r="D84" s="66">
        <v>45851</v>
      </c>
      <c r="E84" s="86">
        <v>49175130</v>
      </c>
      <c r="F84" s="47">
        <v>49175130</v>
      </c>
      <c r="G84" s="74">
        <v>39066909</v>
      </c>
      <c r="H84" s="76">
        <f t="shared" si="4"/>
        <v>0.7944444478336915</v>
      </c>
      <c r="I84" s="49">
        <f t="shared" si="5"/>
        <v>10108221</v>
      </c>
      <c r="J84" s="49"/>
      <c r="K84" s="49"/>
      <c r="L84" s="50" t="s">
        <v>9</v>
      </c>
      <c r="M84" s="46">
        <f>VLOOKUP($A$2:$A$307,[1]Hoja2!$E$1:$G$307,2,0)</f>
        <v>49175130</v>
      </c>
      <c r="N84" s="46">
        <f>VLOOKUP($A$2:$A$307,[1]Hoja2!$E$1:$G$307,3,0)</f>
        <v>39066909</v>
      </c>
      <c r="O84" s="17" t="b">
        <f t="shared" si="6"/>
        <v>1</v>
      </c>
      <c r="P84" s="17">
        <f t="shared" si="7"/>
        <v>0</v>
      </c>
      <c r="Q84" s="13"/>
      <c r="R84" s="13"/>
      <c r="S84" s="65"/>
    </row>
    <row r="85" spans="1:19" ht="63.75" hidden="1" x14ac:dyDescent="0.2">
      <c r="A85" s="44" t="s">
        <v>95</v>
      </c>
      <c r="B85" s="43" t="s">
        <v>370</v>
      </c>
      <c r="C85" s="80">
        <v>45671</v>
      </c>
      <c r="D85" s="66">
        <v>45851</v>
      </c>
      <c r="E85" s="86">
        <v>45077946</v>
      </c>
      <c r="F85" s="47">
        <v>45077946</v>
      </c>
      <c r="G85" s="74">
        <v>41822317</v>
      </c>
      <c r="H85" s="76">
        <f t="shared" si="4"/>
        <v>0.92777778739075645</v>
      </c>
      <c r="I85" s="49">
        <f t="shared" si="5"/>
        <v>3255629</v>
      </c>
      <c r="J85" s="49"/>
      <c r="K85" s="49"/>
      <c r="L85" s="50" t="s">
        <v>9</v>
      </c>
      <c r="M85" s="46">
        <f>VLOOKUP($A$2:$A$307,[1]Hoja2!$E$1:$G$307,2,0)</f>
        <v>45077946</v>
      </c>
      <c r="N85" s="46">
        <f>VLOOKUP($A$2:$A$307,[1]Hoja2!$E$1:$G$307,3,0)</f>
        <v>41822317</v>
      </c>
      <c r="O85" s="17" t="b">
        <f t="shared" si="6"/>
        <v>1</v>
      </c>
      <c r="P85" s="17">
        <f t="shared" si="7"/>
        <v>0</v>
      </c>
      <c r="Q85" s="13"/>
      <c r="R85" s="13"/>
      <c r="S85" s="65"/>
    </row>
    <row r="86" spans="1:19" ht="63.75" hidden="1" x14ac:dyDescent="0.2">
      <c r="A86" s="44" t="s">
        <v>96</v>
      </c>
      <c r="B86" s="43" t="s">
        <v>371</v>
      </c>
      <c r="C86" s="80">
        <v>45671</v>
      </c>
      <c r="D86" s="66">
        <v>45851</v>
      </c>
      <c r="E86" s="86">
        <v>49175130</v>
      </c>
      <c r="F86" s="47">
        <v>49175130</v>
      </c>
      <c r="G86" s="74">
        <v>45623593</v>
      </c>
      <c r="H86" s="76">
        <f t="shared" si="4"/>
        <v>0.92777778116702492</v>
      </c>
      <c r="I86" s="49">
        <f t="shared" si="5"/>
        <v>3551537</v>
      </c>
      <c r="J86" s="49"/>
      <c r="K86" s="49"/>
      <c r="L86" s="50" t="s">
        <v>9</v>
      </c>
      <c r="M86" s="46">
        <f>VLOOKUP($A$2:$A$307,[1]Hoja2!$E$1:$G$307,2,0)</f>
        <v>49175130</v>
      </c>
      <c r="N86" s="46">
        <f>VLOOKUP($A$2:$A$307,[1]Hoja2!$E$1:$G$307,3,0)</f>
        <v>45623593</v>
      </c>
      <c r="O86" s="17" t="b">
        <f t="shared" si="6"/>
        <v>1</v>
      </c>
      <c r="P86" s="17">
        <f t="shared" si="7"/>
        <v>0</v>
      </c>
      <c r="Q86" s="13"/>
      <c r="R86" s="13"/>
      <c r="S86" s="65"/>
    </row>
    <row r="87" spans="1:19" ht="63.75" hidden="1" x14ac:dyDescent="0.2">
      <c r="A87" s="44" t="s">
        <v>97</v>
      </c>
      <c r="B87" s="43" t="s">
        <v>372</v>
      </c>
      <c r="C87" s="80">
        <v>45671</v>
      </c>
      <c r="D87" s="66">
        <v>45851</v>
      </c>
      <c r="E87" s="86">
        <v>49175130</v>
      </c>
      <c r="F87" s="47">
        <v>49175130</v>
      </c>
      <c r="G87" s="74">
        <v>45623593</v>
      </c>
      <c r="H87" s="76">
        <f t="shared" si="4"/>
        <v>0.92777778116702492</v>
      </c>
      <c r="I87" s="49">
        <f t="shared" si="5"/>
        <v>3551537</v>
      </c>
      <c r="J87" s="49"/>
      <c r="K87" s="49"/>
      <c r="L87" s="50" t="s">
        <v>9</v>
      </c>
      <c r="M87" s="46">
        <f>VLOOKUP($A$2:$A$307,[1]Hoja2!$E$1:$G$307,2,0)</f>
        <v>49175130</v>
      </c>
      <c r="N87" s="46">
        <f>VLOOKUP($A$2:$A$307,[1]Hoja2!$E$1:$G$307,3,0)</f>
        <v>45623593</v>
      </c>
      <c r="O87" s="17" t="b">
        <f t="shared" si="6"/>
        <v>1</v>
      </c>
      <c r="P87" s="17">
        <f t="shared" si="7"/>
        <v>0</v>
      </c>
      <c r="Q87" s="13"/>
      <c r="R87" s="13"/>
      <c r="S87" s="65"/>
    </row>
    <row r="88" spans="1:19" ht="63.75" hidden="1" x14ac:dyDescent="0.2">
      <c r="A88" s="44" t="s">
        <v>98</v>
      </c>
      <c r="B88" s="43" t="s">
        <v>373</v>
      </c>
      <c r="C88" s="80">
        <v>45671</v>
      </c>
      <c r="D88" s="66">
        <v>45851</v>
      </c>
      <c r="E88" s="86">
        <v>49175130</v>
      </c>
      <c r="F88" s="47">
        <v>49175130</v>
      </c>
      <c r="G88" s="74">
        <v>45623593</v>
      </c>
      <c r="H88" s="76">
        <f t="shared" si="4"/>
        <v>0.92777778116702492</v>
      </c>
      <c r="I88" s="49">
        <f t="shared" si="5"/>
        <v>3551537</v>
      </c>
      <c r="J88" s="49"/>
      <c r="K88" s="49"/>
      <c r="L88" s="50" t="s">
        <v>9</v>
      </c>
      <c r="M88" s="46">
        <f>VLOOKUP($A$2:$A$307,[1]Hoja2!$E$1:$G$307,2,0)</f>
        <v>49175130</v>
      </c>
      <c r="N88" s="46">
        <f>VLOOKUP($A$2:$A$307,[1]Hoja2!$E$1:$G$307,3,0)</f>
        <v>45623593</v>
      </c>
      <c r="O88" s="17" t="b">
        <f t="shared" si="6"/>
        <v>1</v>
      </c>
      <c r="P88" s="17">
        <f t="shared" si="7"/>
        <v>0</v>
      </c>
      <c r="Q88" s="13"/>
      <c r="R88" s="13"/>
      <c r="S88" s="65"/>
    </row>
    <row r="89" spans="1:19" ht="51" hidden="1" x14ac:dyDescent="0.2">
      <c r="A89" s="44" t="s">
        <v>99</v>
      </c>
      <c r="B89" s="43" t="s">
        <v>374</v>
      </c>
      <c r="C89" s="80">
        <v>45671</v>
      </c>
      <c r="D89" s="66">
        <v>45851</v>
      </c>
      <c r="E89" s="86">
        <v>28960818</v>
      </c>
      <c r="F89" s="47">
        <v>28960818</v>
      </c>
      <c r="G89" s="74">
        <v>26869203</v>
      </c>
      <c r="H89" s="76">
        <f t="shared" si="4"/>
        <v>0.92777776511699361</v>
      </c>
      <c r="I89" s="49">
        <f t="shared" si="5"/>
        <v>2091615</v>
      </c>
      <c r="J89" s="49"/>
      <c r="K89" s="49"/>
      <c r="L89" s="50" t="s">
        <v>9</v>
      </c>
      <c r="M89" s="46">
        <f>VLOOKUP($A$2:$A$307,[1]Hoja2!$E$1:$G$307,2,0)</f>
        <v>28960818</v>
      </c>
      <c r="N89" s="46">
        <f>VLOOKUP($A$2:$A$307,[1]Hoja2!$E$1:$G$307,3,0)</f>
        <v>26869203</v>
      </c>
      <c r="O89" s="17" t="b">
        <f t="shared" si="6"/>
        <v>1</v>
      </c>
      <c r="P89" s="17">
        <f t="shared" si="7"/>
        <v>0</v>
      </c>
      <c r="Q89" s="13"/>
      <c r="R89" s="13"/>
      <c r="S89" s="65"/>
    </row>
    <row r="90" spans="1:19" ht="51" hidden="1" x14ac:dyDescent="0.2">
      <c r="A90" s="44" t="s">
        <v>100</v>
      </c>
      <c r="B90" s="43" t="s">
        <v>375</v>
      </c>
      <c r="C90" s="80">
        <v>45671</v>
      </c>
      <c r="D90" s="66">
        <v>45851</v>
      </c>
      <c r="E90" s="86">
        <v>32786400</v>
      </c>
      <c r="F90" s="47">
        <v>32786400</v>
      </c>
      <c r="G90" s="74">
        <v>30418493</v>
      </c>
      <c r="H90" s="76">
        <f t="shared" si="4"/>
        <v>0.92777776761096065</v>
      </c>
      <c r="I90" s="49">
        <f t="shared" si="5"/>
        <v>2367907</v>
      </c>
      <c r="J90" s="49"/>
      <c r="K90" s="49"/>
      <c r="L90" s="50" t="s">
        <v>9</v>
      </c>
      <c r="M90" s="46">
        <f>VLOOKUP($A$2:$A$307,[1]Hoja2!$E$1:$G$307,2,0)</f>
        <v>32786400</v>
      </c>
      <c r="N90" s="46">
        <f>VLOOKUP($A$2:$A$307,[1]Hoja2!$E$1:$G$307,3,0)</f>
        <v>30418493</v>
      </c>
      <c r="O90" s="17" t="b">
        <f t="shared" si="6"/>
        <v>1</v>
      </c>
      <c r="P90" s="17">
        <f t="shared" si="7"/>
        <v>0</v>
      </c>
      <c r="Q90" s="13"/>
      <c r="R90" s="13"/>
      <c r="S90" s="65"/>
    </row>
    <row r="91" spans="1:19" ht="76.5" hidden="1" x14ac:dyDescent="0.2">
      <c r="A91" s="44" t="s">
        <v>101</v>
      </c>
      <c r="B91" s="43" t="s">
        <v>226</v>
      </c>
      <c r="C91" s="80">
        <v>45671</v>
      </c>
      <c r="D91" s="66">
        <v>45851</v>
      </c>
      <c r="E91" s="86">
        <v>16212030</v>
      </c>
      <c r="F91" s="47">
        <v>16212030</v>
      </c>
      <c r="G91" s="74">
        <v>15041161</v>
      </c>
      <c r="H91" s="76">
        <f t="shared" si="4"/>
        <v>0.92777776749734608</v>
      </c>
      <c r="I91" s="49">
        <f t="shared" si="5"/>
        <v>1170869</v>
      </c>
      <c r="J91" s="49"/>
      <c r="K91" s="49"/>
      <c r="L91" s="50" t="s">
        <v>9</v>
      </c>
      <c r="M91" s="46">
        <f>VLOOKUP($A$2:$A$307,[1]Hoja2!$E$1:$G$307,2,0)</f>
        <v>16212030</v>
      </c>
      <c r="N91" s="46">
        <f>VLOOKUP($A$2:$A$307,[1]Hoja2!$E$1:$G$307,3,0)</f>
        <v>15041161</v>
      </c>
      <c r="O91" s="17" t="b">
        <f t="shared" si="6"/>
        <v>1</v>
      </c>
      <c r="P91" s="17">
        <f t="shared" si="7"/>
        <v>0</v>
      </c>
      <c r="Q91" s="13"/>
      <c r="R91" s="13"/>
      <c r="S91" s="65"/>
    </row>
    <row r="92" spans="1:19" ht="63.75" hidden="1" x14ac:dyDescent="0.2">
      <c r="A92" s="44" t="s">
        <v>102</v>
      </c>
      <c r="B92" s="43" t="s">
        <v>376</v>
      </c>
      <c r="C92" s="80">
        <v>45671</v>
      </c>
      <c r="D92" s="66">
        <v>45851</v>
      </c>
      <c r="E92" s="86">
        <v>20715366</v>
      </c>
      <c r="F92" s="47">
        <v>20715366</v>
      </c>
      <c r="G92" s="74">
        <v>19219256</v>
      </c>
      <c r="H92" s="76">
        <f t="shared" si="4"/>
        <v>0.92777776651399735</v>
      </c>
      <c r="I92" s="49">
        <f t="shared" si="5"/>
        <v>1496110</v>
      </c>
      <c r="J92" s="49"/>
      <c r="K92" s="49"/>
      <c r="L92" s="50" t="s">
        <v>9</v>
      </c>
      <c r="M92" s="46">
        <f>VLOOKUP($A$2:$A$307,[1]Hoja2!$E$1:$G$307,2,0)</f>
        <v>20715366</v>
      </c>
      <c r="N92" s="46">
        <f>VLOOKUP($A$2:$A$307,[1]Hoja2!$E$1:$G$307,3,0)</f>
        <v>19219256</v>
      </c>
      <c r="O92" s="17" t="b">
        <f t="shared" si="6"/>
        <v>1</v>
      </c>
      <c r="P92" s="17">
        <f t="shared" si="7"/>
        <v>0</v>
      </c>
      <c r="Q92" s="13"/>
      <c r="R92" s="13"/>
      <c r="S92" s="65"/>
    </row>
    <row r="93" spans="1:19" ht="51" hidden="1" x14ac:dyDescent="0.2">
      <c r="A93" s="44" t="s">
        <v>103</v>
      </c>
      <c r="B93" s="43" t="s">
        <v>227</v>
      </c>
      <c r="C93" s="80">
        <v>45671</v>
      </c>
      <c r="D93" s="66">
        <v>45851</v>
      </c>
      <c r="E93" s="86">
        <v>16212030</v>
      </c>
      <c r="F93" s="47">
        <v>16212030</v>
      </c>
      <c r="G93" s="74">
        <v>15041161</v>
      </c>
      <c r="H93" s="76">
        <f t="shared" si="4"/>
        <v>0.92777776749734608</v>
      </c>
      <c r="I93" s="49">
        <f t="shared" si="5"/>
        <v>1170869</v>
      </c>
      <c r="J93" s="49"/>
      <c r="K93" s="49"/>
      <c r="L93" s="50" t="s">
        <v>9</v>
      </c>
      <c r="M93" s="46">
        <f>VLOOKUP($A$2:$A$307,[1]Hoja2!$E$1:$G$307,2,0)</f>
        <v>16212030</v>
      </c>
      <c r="N93" s="46">
        <f>VLOOKUP($A$2:$A$307,[1]Hoja2!$E$1:$G$307,3,0)</f>
        <v>15041161</v>
      </c>
      <c r="O93" s="17" t="b">
        <f t="shared" si="6"/>
        <v>1</v>
      </c>
      <c r="P93" s="17">
        <f t="shared" si="7"/>
        <v>0</v>
      </c>
      <c r="Q93" s="13"/>
      <c r="R93" s="13"/>
      <c r="S93" s="65"/>
    </row>
    <row r="94" spans="1:19" ht="76.5" hidden="1" x14ac:dyDescent="0.2">
      <c r="A94" s="44" t="s">
        <v>104</v>
      </c>
      <c r="B94" s="43" t="s">
        <v>377</v>
      </c>
      <c r="C94" s="80">
        <v>45671</v>
      </c>
      <c r="D94" s="66">
        <v>45851</v>
      </c>
      <c r="E94" s="86">
        <v>36879102</v>
      </c>
      <c r="F94" s="47">
        <v>36879102</v>
      </c>
      <c r="G94" s="74">
        <v>34215611</v>
      </c>
      <c r="H94" s="76">
        <f t="shared" si="4"/>
        <v>0.92777776964308944</v>
      </c>
      <c r="I94" s="49">
        <f t="shared" si="5"/>
        <v>2663491</v>
      </c>
      <c r="J94" s="49"/>
      <c r="K94" s="49"/>
      <c r="L94" s="50" t="s">
        <v>9</v>
      </c>
      <c r="M94" s="46">
        <f>VLOOKUP($A$2:$A$307,[1]Hoja2!$E$1:$G$307,2,0)</f>
        <v>36879102</v>
      </c>
      <c r="N94" s="46">
        <f>VLOOKUP($A$2:$A$307,[1]Hoja2!$E$1:$G$307,3,0)</f>
        <v>34215611</v>
      </c>
      <c r="O94" s="17" t="b">
        <f t="shared" si="6"/>
        <v>1</v>
      </c>
      <c r="P94" s="17">
        <f t="shared" si="7"/>
        <v>0</v>
      </c>
      <c r="Q94" s="13"/>
      <c r="R94" s="13"/>
      <c r="S94" s="65"/>
    </row>
    <row r="95" spans="1:19" ht="63.75" hidden="1" x14ac:dyDescent="0.2">
      <c r="A95" s="44" t="s">
        <v>105</v>
      </c>
      <c r="B95" s="43" t="s">
        <v>218</v>
      </c>
      <c r="C95" s="80">
        <v>45670</v>
      </c>
      <c r="D95" s="66">
        <v>45850</v>
      </c>
      <c r="E95" s="86">
        <v>27020040</v>
      </c>
      <c r="F95" s="47">
        <v>27020040</v>
      </c>
      <c r="G95" s="74">
        <v>25218704</v>
      </c>
      <c r="H95" s="76">
        <f t="shared" si="4"/>
        <v>0.93333333333333335</v>
      </c>
      <c r="I95" s="49">
        <f t="shared" si="5"/>
        <v>1801336</v>
      </c>
      <c r="J95" s="49"/>
      <c r="K95" s="49"/>
      <c r="L95" s="50" t="s">
        <v>9</v>
      </c>
      <c r="M95" s="46">
        <f>VLOOKUP($A$2:$A$307,[1]Hoja2!$E$1:$G$307,2,0)</f>
        <v>27020040</v>
      </c>
      <c r="N95" s="46">
        <f>VLOOKUP($A$2:$A$307,[1]Hoja2!$E$1:$G$307,3,0)</f>
        <v>25218704</v>
      </c>
      <c r="O95" s="17" t="b">
        <f t="shared" si="6"/>
        <v>1</v>
      </c>
      <c r="P95" s="17">
        <f t="shared" si="7"/>
        <v>0</v>
      </c>
      <c r="Q95" s="13"/>
      <c r="R95" s="13"/>
      <c r="S95" s="65"/>
    </row>
    <row r="96" spans="1:19" ht="63.75" hidden="1" x14ac:dyDescent="0.2">
      <c r="A96" s="44" t="s">
        <v>106</v>
      </c>
      <c r="B96" s="43" t="s">
        <v>218</v>
      </c>
      <c r="C96" s="80">
        <v>45670</v>
      </c>
      <c r="D96" s="66">
        <v>45850</v>
      </c>
      <c r="E96" s="86">
        <v>27020040</v>
      </c>
      <c r="F96" s="47">
        <v>27020040</v>
      </c>
      <c r="G96" s="74">
        <v>25218704</v>
      </c>
      <c r="H96" s="76">
        <f t="shared" si="4"/>
        <v>0.93333333333333335</v>
      </c>
      <c r="I96" s="49">
        <f t="shared" si="5"/>
        <v>1801336</v>
      </c>
      <c r="J96" s="49"/>
      <c r="K96" s="49"/>
      <c r="L96" s="50" t="s">
        <v>9</v>
      </c>
      <c r="M96" s="46">
        <f>VLOOKUP($A$2:$A$307,[1]Hoja2!$E$1:$G$307,2,0)</f>
        <v>27020040</v>
      </c>
      <c r="N96" s="46">
        <f>VLOOKUP($A$2:$A$307,[1]Hoja2!$E$1:$G$307,3,0)</f>
        <v>25218704</v>
      </c>
      <c r="O96" s="17" t="b">
        <f t="shared" si="6"/>
        <v>1</v>
      </c>
      <c r="P96" s="17">
        <f t="shared" si="7"/>
        <v>0</v>
      </c>
      <c r="Q96" s="13"/>
      <c r="R96" s="13"/>
      <c r="S96" s="65"/>
    </row>
    <row r="97" spans="1:19" ht="76.5" hidden="1" x14ac:dyDescent="0.2">
      <c r="A97" s="44" t="s">
        <v>107</v>
      </c>
      <c r="B97" s="43" t="s">
        <v>228</v>
      </c>
      <c r="C97" s="80">
        <v>45670</v>
      </c>
      <c r="D97" s="66">
        <v>45850</v>
      </c>
      <c r="E97" s="86">
        <v>16212030</v>
      </c>
      <c r="F97" s="47">
        <v>16212030</v>
      </c>
      <c r="G97" s="74">
        <v>15131228</v>
      </c>
      <c r="H97" s="76">
        <f t="shared" si="4"/>
        <v>0.93333333333333335</v>
      </c>
      <c r="I97" s="49">
        <f t="shared" si="5"/>
        <v>1080802</v>
      </c>
      <c r="J97" s="49"/>
      <c r="K97" s="49"/>
      <c r="L97" s="50" t="s">
        <v>9</v>
      </c>
      <c r="M97" s="46">
        <f>VLOOKUP($A$2:$A$307,[1]Hoja2!$E$1:$G$307,2,0)</f>
        <v>16212030</v>
      </c>
      <c r="N97" s="46">
        <f>VLOOKUP($A$2:$A$307,[1]Hoja2!$E$1:$G$307,3,0)</f>
        <v>15131228</v>
      </c>
      <c r="O97" s="17" t="b">
        <f t="shared" si="6"/>
        <v>1</v>
      </c>
      <c r="P97" s="17">
        <f t="shared" si="7"/>
        <v>0</v>
      </c>
      <c r="Q97" s="13"/>
      <c r="R97" s="13"/>
      <c r="S97" s="65"/>
    </row>
    <row r="98" spans="1:19" ht="76.5" hidden="1" x14ac:dyDescent="0.2">
      <c r="A98" s="44" t="s">
        <v>108</v>
      </c>
      <c r="B98" s="43" t="s">
        <v>220</v>
      </c>
      <c r="C98" s="80">
        <v>45670</v>
      </c>
      <c r="D98" s="66">
        <v>45850</v>
      </c>
      <c r="E98" s="86">
        <v>16212030</v>
      </c>
      <c r="F98" s="47">
        <v>16212030</v>
      </c>
      <c r="G98" s="74">
        <v>15131228</v>
      </c>
      <c r="H98" s="76">
        <f t="shared" si="4"/>
        <v>0.93333333333333335</v>
      </c>
      <c r="I98" s="49">
        <f t="shared" si="5"/>
        <v>1080802</v>
      </c>
      <c r="J98" s="49"/>
      <c r="K98" s="49"/>
      <c r="L98" s="50" t="s">
        <v>9</v>
      </c>
      <c r="M98" s="46">
        <f>VLOOKUP($A$2:$A$307,[1]Hoja2!$E$1:$G$307,2,0)</f>
        <v>16212030</v>
      </c>
      <c r="N98" s="46">
        <f>VLOOKUP($A$2:$A$307,[1]Hoja2!$E$1:$G$307,3,0)</f>
        <v>15131228</v>
      </c>
      <c r="O98" s="17" t="b">
        <f t="shared" si="6"/>
        <v>1</v>
      </c>
      <c r="P98" s="17">
        <f t="shared" si="7"/>
        <v>0</v>
      </c>
      <c r="Q98" s="13"/>
      <c r="R98" s="13"/>
      <c r="S98" s="65"/>
    </row>
    <row r="99" spans="1:19" ht="76.5" hidden="1" x14ac:dyDescent="0.2">
      <c r="A99" s="44" t="s">
        <v>109</v>
      </c>
      <c r="B99" s="43" t="s">
        <v>220</v>
      </c>
      <c r="C99" s="80">
        <v>45670</v>
      </c>
      <c r="D99" s="66">
        <v>45850</v>
      </c>
      <c r="E99" s="86">
        <v>16212030</v>
      </c>
      <c r="F99" s="47">
        <v>16212030</v>
      </c>
      <c r="G99" s="74">
        <v>12429223</v>
      </c>
      <c r="H99" s="76">
        <f t="shared" si="4"/>
        <v>0.76666666666666672</v>
      </c>
      <c r="I99" s="49">
        <f t="shared" si="5"/>
        <v>3782807</v>
      </c>
      <c r="J99" s="49"/>
      <c r="K99" s="49"/>
      <c r="L99" s="50" t="s">
        <v>9</v>
      </c>
      <c r="M99" s="46">
        <f>VLOOKUP($A$2:$A$307,[1]Hoja2!$E$1:$G$307,2,0)</f>
        <v>16212030</v>
      </c>
      <c r="N99" s="46">
        <f>VLOOKUP($A$2:$A$307,[1]Hoja2!$E$1:$G$307,3,0)</f>
        <v>12429223</v>
      </c>
      <c r="O99" s="17" t="b">
        <f t="shared" si="6"/>
        <v>1</v>
      </c>
      <c r="P99" s="17">
        <f t="shared" si="7"/>
        <v>0</v>
      </c>
      <c r="Q99" s="13"/>
      <c r="R99" s="13"/>
      <c r="S99" s="65"/>
    </row>
    <row r="100" spans="1:19" ht="76.5" hidden="1" x14ac:dyDescent="0.2">
      <c r="A100" s="44" t="s">
        <v>110</v>
      </c>
      <c r="B100" s="43" t="s">
        <v>220</v>
      </c>
      <c r="C100" s="80">
        <v>45670</v>
      </c>
      <c r="D100" s="66">
        <v>45850</v>
      </c>
      <c r="E100" s="86">
        <v>16212030</v>
      </c>
      <c r="F100" s="47">
        <v>16212030</v>
      </c>
      <c r="G100" s="74">
        <v>15131228</v>
      </c>
      <c r="H100" s="76">
        <f t="shared" si="4"/>
        <v>0.93333333333333335</v>
      </c>
      <c r="I100" s="49">
        <f t="shared" si="5"/>
        <v>1080802</v>
      </c>
      <c r="J100" s="49"/>
      <c r="K100" s="49"/>
      <c r="L100" s="50" t="s">
        <v>9</v>
      </c>
      <c r="M100" s="46">
        <f>VLOOKUP($A$2:$A$307,[1]Hoja2!$E$1:$G$307,2,0)</f>
        <v>16212030</v>
      </c>
      <c r="N100" s="46">
        <f>VLOOKUP($A$2:$A$307,[1]Hoja2!$E$1:$G$307,3,0)</f>
        <v>15131228</v>
      </c>
      <c r="O100" s="17" t="b">
        <f t="shared" si="6"/>
        <v>1</v>
      </c>
      <c r="P100" s="17">
        <f t="shared" si="7"/>
        <v>0</v>
      </c>
      <c r="Q100" s="13"/>
      <c r="R100" s="13"/>
      <c r="S100" s="65"/>
    </row>
    <row r="101" spans="1:19" ht="51" hidden="1" x14ac:dyDescent="0.2">
      <c r="A101" s="44" t="s">
        <v>111</v>
      </c>
      <c r="B101" s="43" t="s">
        <v>378</v>
      </c>
      <c r="C101" s="80">
        <v>45671</v>
      </c>
      <c r="D101" s="66">
        <v>45851</v>
      </c>
      <c r="E101" s="86">
        <v>14520000</v>
      </c>
      <c r="F101" s="47">
        <v>14520000</v>
      </c>
      <c r="G101" s="74">
        <v>13471333</v>
      </c>
      <c r="H101" s="76">
        <f t="shared" si="4"/>
        <v>0.92777775482093661</v>
      </c>
      <c r="I101" s="49">
        <f t="shared" si="5"/>
        <v>1048667</v>
      </c>
      <c r="J101" s="49"/>
      <c r="K101" s="49"/>
      <c r="L101" s="50" t="s">
        <v>9</v>
      </c>
      <c r="M101" s="46">
        <f>VLOOKUP($A$2:$A$307,[1]Hoja2!$E$1:$G$307,2,0)</f>
        <v>14520000</v>
      </c>
      <c r="N101" s="46">
        <f>VLOOKUP($A$2:$A$307,[1]Hoja2!$E$1:$G$307,3,0)</f>
        <v>13471333</v>
      </c>
      <c r="O101" s="17" t="b">
        <f t="shared" si="6"/>
        <v>1</v>
      </c>
      <c r="P101" s="17">
        <f t="shared" si="7"/>
        <v>0</v>
      </c>
      <c r="Q101" s="13"/>
      <c r="R101" s="13"/>
      <c r="S101" s="65"/>
    </row>
    <row r="102" spans="1:19" ht="51" hidden="1" x14ac:dyDescent="0.2">
      <c r="A102" s="44" t="s">
        <v>112</v>
      </c>
      <c r="B102" s="43" t="s">
        <v>229</v>
      </c>
      <c r="C102" s="80">
        <v>45671</v>
      </c>
      <c r="D102" s="66">
        <v>45851</v>
      </c>
      <c r="E102" s="86">
        <v>36879102</v>
      </c>
      <c r="F102" s="47">
        <v>36879102</v>
      </c>
      <c r="G102" s="74">
        <v>34215611</v>
      </c>
      <c r="H102" s="76">
        <f t="shared" si="4"/>
        <v>0.92777776964308944</v>
      </c>
      <c r="I102" s="49">
        <f t="shared" si="5"/>
        <v>2663491</v>
      </c>
      <c r="J102" s="49"/>
      <c r="K102" s="49"/>
      <c r="L102" s="50" t="s">
        <v>9</v>
      </c>
      <c r="M102" s="46">
        <f>VLOOKUP($A$2:$A$307,[1]Hoja2!$E$1:$G$307,2,0)</f>
        <v>36879102</v>
      </c>
      <c r="N102" s="46">
        <f>VLOOKUP($A$2:$A$307,[1]Hoja2!$E$1:$G$307,3,0)</f>
        <v>34215611</v>
      </c>
      <c r="O102" s="17" t="b">
        <f t="shared" si="6"/>
        <v>1</v>
      </c>
      <c r="P102" s="17">
        <f t="shared" si="7"/>
        <v>0</v>
      </c>
      <c r="Q102" s="13"/>
      <c r="R102" s="13"/>
      <c r="S102" s="65"/>
    </row>
    <row r="103" spans="1:19" ht="51" hidden="1" x14ac:dyDescent="0.2">
      <c r="A103" s="44" t="s">
        <v>113</v>
      </c>
      <c r="B103" s="43" t="s">
        <v>230</v>
      </c>
      <c r="C103" s="80">
        <v>45673</v>
      </c>
      <c r="D103" s="66">
        <v>45853</v>
      </c>
      <c r="E103" s="86">
        <v>49175130</v>
      </c>
      <c r="F103" s="47">
        <v>49175130</v>
      </c>
      <c r="G103" s="74">
        <v>45077203</v>
      </c>
      <c r="H103" s="76">
        <f t="shared" si="4"/>
        <v>0.91666667683440795</v>
      </c>
      <c r="I103" s="49">
        <f t="shared" si="5"/>
        <v>4097927</v>
      </c>
      <c r="J103" s="49"/>
      <c r="K103" s="49"/>
      <c r="L103" s="50" t="s">
        <v>9</v>
      </c>
      <c r="M103" s="46">
        <f>VLOOKUP($A$2:$A$307,[1]Hoja2!$E$1:$G$307,2,0)</f>
        <v>49175130</v>
      </c>
      <c r="N103" s="46">
        <f>VLOOKUP($A$2:$A$307,[1]Hoja2!$E$1:$G$307,3,0)</f>
        <v>45077203</v>
      </c>
      <c r="O103" s="17" t="b">
        <f t="shared" si="6"/>
        <v>1</v>
      </c>
      <c r="P103" s="17">
        <f t="shared" si="7"/>
        <v>0</v>
      </c>
      <c r="Q103" s="13"/>
      <c r="R103" s="13"/>
      <c r="S103" s="65"/>
    </row>
    <row r="104" spans="1:19" ht="63.75" hidden="1" x14ac:dyDescent="0.2">
      <c r="A104" s="44" t="s">
        <v>114</v>
      </c>
      <c r="B104" s="43" t="s">
        <v>231</v>
      </c>
      <c r="C104" s="80">
        <v>45673</v>
      </c>
      <c r="D104" s="66">
        <v>45853</v>
      </c>
      <c r="E104" s="86">
        <v>45077946</v>
      </c>
      <c r="F104" s="47">
        <v>45077946</v>
      </c>
      <c r="G104" s="74">
        <v>33808460</v>
      </c>
      <c r="H104" s="76">
        <f t="shared" si="4"/>
        <v>0.75000001109189851</v>
      </c>
      <c r="I104" s="49">
        <f t="shared" si="5"/>
        <v>11269486</v>
      </c>
      <c r="J104" s="49"/>
      <c r="K104" s="49"/>
      <c r="L104" s="50" t="s">
        <v>9</v>
      </c>
      <c r="M104" s="46">
        <f>VLOOKUP($A$2:$A$307,[1]Hoja2!$E$1:$G$307,2,0)</f>
        <v>45077946</v>
      </c>
      <c r="N104" s="46">
        <f>VLOOKUP($A$2:$A$307,[1]Hoja2!$E$1:$G$307,3,0)</f>
        <v>33808460</v>
      </c>
      <c r="O104" s="17" t="b">
        <f t="shared" si="6"/>
        <v>1</v>
      </c>
      <c r="P104" s="17">
        <f t="shared" si="7"/>
        <v>0</v>
      </c>
      <c r="Q104" s="13"/>
      <c r="R104" s="13"/>
      <c r="S104" s="65"/>
    </row>
    <row r="105" spans="1:19" ht="51" hidden="1" x14ac:dyDescent="0.2">
      <c r="A105" s="44" t="s">
        <v>115</v>
      </c>
      <c r="B105" s="43" t="s">
        <v>232</v>
      </c>
      <c r="C105" s="80">
        <v>45673</v>
      </c>
      <c r="D105" s="66">
        <v>45853</v>
      </c>
      <c r="E105" s="86">
        <v>40980786</v>
      </c>
      <c r="F105" s="47">
        <v>40980786</v>
      </c>
      <c r="G105" s="74">
        <v>37565721</v>
      </c>
      <c r="H105" s="76">
        <f t="shared" si="4"/>
        <v>0.9166666788675063</v>
      </c>
      <c r="I105" s="49">
        <f t="shared" si="5"/>
        <v>3415065</v>
      </c>
      <c r="J105" s="49"/>
      <c r="K105" s="49"/>
      <c r="L105" s="50" t="s">
        <v>9</v>
      </c>
      <c r="M105" s="46">
        <f>VLOOKUP($A$2:$A$307,[1]Hoja2!$E$1:$G$307,2,0)</f>
        <v>40980786</v>
      </c>
      <c r="N105" s="46">
        <f>VLOOKUP($A$2:$A$307,[1]Hoja2!$E$1:$G$307,3,0)</f>
        <v>37565721</v>
      </c>
      <c r="O105" s="17" t="b">
        <f t="shared" si="6"/>
        <v>1</v>
      </c>
      <c r="P105" s="17">
        <f t="shared" si="7"/>
        <v>0</v>
      </c>
      <c r="Q105" s="13"/>
      <c r="R105" s="13"/>
      <c r="S105" s="65"/>
    </row>
    <row r="106" spans="1:19" ht="76.5" hidden="1" x14ac:dyDescent="0.2">
      <c r="A106" s="44" t="s">
        <v>116</v>
      </c>
      <c r="B106" s="43" t="s">
        <v>233</v>
      </c>
      <c r="C106" s="80">
        <v>45673</v>
      </c>
      <c r="D106" s="66">
        <v>45853</v>
      </c>
      <c r="E106" s="86">
        <v>40980786</v>
      </c>
      <c r="F106" s="47">
        <v>40980786</v>
      </c>
      <c r="G106" s="74">
        <v>37565721</v>
      </c>
      <c r="H106" s="76">
        <f t="shared" si="4"/>
        <v>0.9166666788675063</v>
      </c>
      <c r="I106" s="49">
        <f t="shared" si="5"/>
        <v>3415065</v>
      </c>
      <c r="J106" s="49"/>
      <c r="K106" s="49"/>
      <c r="L106" s="50" t="s">
        <v>9</v>
      </c>
      <c r="M106" s="46">
        <f>VLOOKUP($A$2:$A$307,[1]Hoja2!$E$1:$G$307,2,0)</f>
        <v>40980786</v>
      </c>
      <c r="N106" s="46">
        <f>VLOOKUP($A$2:$A$307,[1]Hoja2!$E$1:$G$307,3,0)</f>
        <v>37565721</v>
      </c>
      <c r="O106" s="17" t="b">
        <f t="shared" si="6"/>
        <v>1</v>
      </c>
      <c r="P106" s="17">
        <f t="shared" si="7"/>
        <v>0</v>
      </c>
      <c r="Q106" s="13"/>
      <c r="R106" s="13"/>
      <c r="S106" s="65"/>
    </row>
    <row r="107" spans="1:19" ht="63.75" hidden="1" x14ac:dyDescent="0.2">
      <c r="A107" s="44" t="s">
        <v>117</v>
      </c>
      <c r="B107" s="43" t="s">
        <v>234</v>
      </c>
      <c r="C107" s="80">
        <v>45673</v>
      </c>
      <c r="D107" s="66">
        <v>45853</v>
      </c>
      <c r="E107" s="86">
        <v>40980786</v>
      </c>
      <c r="F107" s="47">
        <v>40980786</v>
      </c>
      <c r="G107" s="74">
        <v>37565721</v>
      </c>
      <c r="H107" s="76">
        <f t="shared" si="4"/>
        <v>0.9166666788675063</v>
      </c>
      <c r="I107" s="49">
        <f t="shared" si="5"/>
        <v>3415065</v>
      </c>
      <c r="J107" s="49"/>
      <c r="K107" s="49"/>
      <c r="L107" s="50" t="s">
        <v>9</v>
      </c>
      <c r="M107" s="46">
        <f>VLOOKUP($A$2:$A$307,[1]Hoja2!$E$1:$G$307,2,0)</f>
        <v>40980786</v>
      </c>
      <c r="N107" s="46">
        <f>VLOOKUP($A$2:$A$307,[1]Hoja2!$E$1:$G$307,3,0)</f>
        <v>37565721</v>
      </c>
      <c r="O107" s="17" t="b">
        <f t="shared" si="6"/>
        <v>1</v>
      </c>
      <c r="P107" s="17">
        <f t="shared" si="7"/>
        <v>0</v>
      </c>
      <c r="Q107" s="13"/>
      <c r="R107" s="13"/>
      <c r="S107" s="65"/>
    </row>
    <row r="108" spans="1:19" ht="76.5" hidden="1" x14ac:dyDescent="0.2">
      <c r="A108" s="44" t="s">
        <v>118</v>
      </c>
      <c r="B108" s="43" t="s">
        <v>235</v>
      </c>
      <c r="C108" s="80">
        <v>45673</v>
      </c>
      <c r="D108" s="66">
        <v>45853</v>
      </c>
      <c r="E108" s="86">
        <v>36879102</v>
      </c>
      <c r="F108" s="47">
        <v>36879102</v>
      </c>
      <c r="G108" s="74">
        <v>33805844</v>
      </c>
      <c r="H108" s="76">
        <f t="shared" si="4"/>
        <v>0.9166666802244805</v>
      </c>
      <c r="I108" s="49">
        <f t="shared" si="5"/>
        <v>3073258</v>
      </c>
      <c r="J108" s="49"/>
      <c r="K108" s="49"/>
      <c r="L108" s="50" t="s">
        <v>9</v>
      </c>
      <c r="M108" s="46">
        <f>VLOOKUP($A$2:$A$307,[1]Hoja2!$E$1:$G$307,2,0)</f>
        <v>36879102</v>
      </c>
      <c r="N108" s="46">
        <f>VLOOKUP($A$2:$A$307,[1]Hoja2!$E$1:$G$307,3,0)</f>
        <v>33805844</v>
      </c>
      <c r="O108" s="17" t="b">
        <f t="shared" si="6"/>
        <v>1</v>
      </c>
      <c r="P108" s="17">
        <f t="shared" si="7"/>
        <v>0</v>
      </c>
      <c r="Q108" s="13"/>
      <c r="R108" s="13"/>
      <c r="S108" s="65"/>
    </row>
    <row r="109" spans="1:19" ht="63.75" hidden="1" x14ac:dyDescent="0.2">
      <c r="A109" s="44" t="s">
        <v>119</v>
      </c>
      <c r="B109" s="43" t="s">
        <v>236</v>
      </c>
      <c r="C109" s="80">
        <v>45673</v>
      </c>
      <c r="D109" s="66">
        <v>45853</v>
      </c>
      <c r="E109" s="86">
        <v>32786400</v>
      </c>
      <c r="F109" s="47">
        <v>32786400</v>
      </c>
      <c r="G109" s="74">
        <v>30054200</v>
      </c>
      <c r="H109" s="76">
        <f t="shared" si="4"/>
        <v>0.91666666666666663</v>
      </c>
      <c r="I109" s="49">
        <f t="shared" si="5"/>
        <v>2732200</v>
      </c>
      <c r="J109" s="49"/>
      <c r="K109" s="49"/>
      <c r="L109" s="50" t="s">
        <v>9</v>
      </c>
      <c r="M109" s="46">
        <f>VLOOKUP($A$2:$A$307,[1]Hoja2!$E$1:$G$307,2,0)</f>
        <v>32786400</v>
      </c>
      <c r="N109" s="46">
        <f>VLOOKUP($A$2:$A$307,[1]Hoja2!$E$1:$G$307,3,0)</f>
        <v>30054200</v>
      </c>
      <c r="O109" s="17" t="b">
        <f t="shared" si="6"/>
        <v>1</v>
      </c>
      <c r="P109" s="17">
        <f t="shared" si="7"/>
        <v>0</v>
      </c>
      <c r="Q109" s="13"/>
      <c r="R109" s="13"/>
      <c r="S109" s="65"/>
    </row>
    <row r="110" spans="1:19" ht="63.75" hidden="1" x14ac:dyDescent="0.2">
      <c r="A110" s="44" t="s">
        <v>120</v>
      </c>
      <c r="B110" s="43" t="s">
        <v>237</v>
      </c>
      <c r="C110" s="80">
        <v>45673</v>
      </c>
      <c r="D110" s="66">
        <v>45853</v>
      </c>
      <c r="E110" s="86">
        <v>49175130</v>
      </c>
      <c r="F110" s="47">
        <v>49175130</v>
      </c>
      <c r="G110" s="74">
        <v>45077203</v>
      </c>
      <c r="H110" s="76">
        <f t="shared" si="4"/>
        <v>0.91666667683440795</v>
      </c>
      <c r="I110" s="49">
        <f t="shared" si="5"/>
        <v>4097927</v>
      </c>
      <c r="J110" s="49"/>
      <c r="K110" s="49"/>
      <c r="L110" s="50" t="s">
        <v>9</v>
      </c>
      <c r="M110" s="46">
        <f>VLOOKUP($A$2:$A$307,[1]Hoja2!$E$1:$G$307,2,0)</f>
        <v>49175130</v>
      </c>
      <c r="N110" s="46">
        <f>VLOOKUP($A$2:$A$307,[1]Hoja2!$E$1:$G$307,3,0)</f>
        <v>45077203</v>
      </c>
      <c r="O110" s="17" t="b">
        <f t="shared" si="6"/>
        <v>1</v>
      </c>
      <c r="P110" s="17">
        <f t="shared" si="7"/>
        <v>0</v>
      </c>
      <c r="Q110" s="13"/>
      <c r="R110" s="13"/>
      <c r="S110" s="65"/>
    </row>
    <row r="111" spans="1:19" ht="76.5" hidden="1" x14ac:dyDescent="0.2">
      <c r="A111" s="44" t="s">
        <v>121</v>
      </c>
      <c r="B111" s="43" t="s">
        <v>238</v>
      </c>
      <c r="C111" s="80">
        <v>45673</v>
      </c>
      <c r="D111" s="66">
        <v>45853</v>
      </c>
      <c r="E111" s="86">
        <v>40980786</v>
      </c>
      <c r="F111" s="47">
        <v>40980786</v>
      </c>
      <c r="G111" s="74">
        <v>37565721</v>
      </c>
      <c r="H111" s="76">
        <f t="shared" si="4"/>
        <v>0.9166666788675063</v>
      </c>
      <c r="I111" s="49">
        <f t="shared" si="5"/>
        <v>3415065</v>
      </c>
      <c r="J111" s="49"/>
      <c r="K111" s="49"/>
      <c r="L111" s="50" t="s">
        <v>9</v>
      </c>
      <c r="M111" s="46">
        <f>VLOOKUP($A$2:$A$307,[1]Hoja2!$E$1:$G$307,2,0)</f>
        <v>40980786</v>
      </c>
      <c r="N111" s="46">
        <f>VLOOKUP($A$2:$A$307,[1]Hoja2!$E$1:$G$307,3,0)</f>
        <v>37565721</v>
      </c>
      <c r="O111" s="17" t="b">
        <f t="shared" si="6"/>
        <v>1</v>
      </c>
      <c r="P111" s="17">
        <f t="shared" si="7"/>
        <v>0</v>
      </c>
      <c r="Q111" s="13"/>
      <c r="R111" s="13"/>
      <c r="S111" s="65"/>
    </row>
    <row r="112" spans="1:19" ht="63.75" hidden="1" x14ac:dyDescent="0.2">
      <c r="A112" s="44" t="s">
        <v>122</v>
      </c>
      <c r="B112" s="43" t="s">
        <v>239</v>
      </c>
      <c r="C112" s="80">
        <v>45673</v>
      </c>
      <c r="D112" s="66">
        <v>45853</v>
      </c>
      <c r="E112" s="86">
        <v>40980786</v>
      </c>
      <c r="F112" s="47">
        <v>40980786</v>
      </c>
      <c r="G112" s="74">
        <v>37565721</v>
      </c>
      <c r="H112" s="76">
        <f t="shared" si="4"/>
        <v>0.9166666788675063</v>
      </c>
      <c r="I112" s="49">
        <f t="shared" si="5"/>
        <v>3415065</v>
      </c>
      <c r="J112" s="49"/>
      <c r="K112" s="49"/>
      <c r="L112" s="50" t="s">
        <v>9</v>
      </c>
      <c r="M112" s="46">
        <f>VLOOKUP($A$2:$A$307,[1]Hoja2!$E$1:$G$307,2,0)</f>
        <v>40980786</v>
      </c>
      <c r="N112" s="46">
        <f>VLOOKUP($A$2:$A$307,[1]Hoja2!$E$1:$G$307,3,0)</f>
        <v>37565721</v>
      </c>
      <c r="O112" s="17" t="b">
        <f t="shared" si="6"/>
        <v>1</v>
      </c>
      <c r="P112" s="17">
        <f t="shared" si="7"/>
        <v>0</v>
      </c>
      <c r="Q112" s="13"/>
      <c r="R112" s="13"/>
      <c r="S112" s="65"/>
    </row>
    <row r="113" spans="1:19" ht="63.75" hidden="1" x14ac:dyDescent="0.2">
      <c r="A113" s="44" t="s">
        <v>123</v>
      </c>
      <c r="B113" s="43" t="s">
        <v>240</v>
      </c>
      <c r="C113" s="80">
        <v>45673</v>
      </c>
      <c r="D113" s="66">
        <v>45853</v>
      </c>
      <c r="E113" s="86">
        <v>45077946</v>
      </c>
      <c r="F113" s="47">
        <v>45077946</v>
      </c>
      <c r="G113" s="74">
        <v>41321451</v>
      </c>
      <c r="H113" s="76">
        <f t="shared" si="4"/>
        <v>0.91666667775856514</v>
      </c>
      <c r="I113" s="49">
        <f t="shared" si="5"/>
        <v>3756495</v>
      </c>
      <c r="J113" s="49"/>
      <c r="K113" s="49"/>
      <c r="L113" s="50" t="s">
        <v>9</v>
      </c>
      <c r="M113" s="46">
        <f>VLOOKUP($A$2:$A$307,[1]Hoja2!$E$1:$G$307,2,0)</f>
        <v>45077946</v>
      </c>
      <c r="N113" s="46">
        <f>VLOOKUP($A$2:$A$307,[1]Hoja2!$E$1:$G$307,3,0)</f>
        <v>41321451</v>
      </c>
      <c r="O113" s="17" t="b">
        <f t="shared" si="6"/>
        <v>1</v>
      </c>
      <c r="P113" s="17">
        <f t="shared" si="7"/>
        <v>0</v>
      </c>
      <c r="Q113" s="13"/>
      <c r="R113" s="13"/>
      <c r="S113" s="65"/>
    </row>
    <row r="114" spans="1:19" ht="63.75" hidden="1" x14ac:dyDescent="0.2">
      <c r="A114" s="44" t="s">
        <v>124</v>
      </c>
      <c r="B114" s="43" t="s">
        <v>241</v>
      </c>
      <c r="C114" s="80">
        <v>45673</v>
      </c>
      <c r="D114" s="66">
        <v>45853</v>
      </c>
      <c r="E114" s="86">
        <v>36879102</v>
      </c>
      <c r="F114" s="47">
        <v>36879102</v>
      </c>
      <c r="G114" s="74">
        <v>33805843</v>
      </c>
      <c r="H114" s="76">
        <f t="shared" si="4"/>
        <v>0.91666665310885276</v>
      </c>
      <c r="I114" s="49">
        <f t="shared" si="5"/>
        <v>3073259</v>
      </c>
      <c r="J114" s="49"/>
      <c r="K114" s="49"/>
      <c r="L114" s="50" t="s">
        <v>9</v>
      </c>
      <c r="M114" s="46">
        <f>VLOOKUP($A$2:$A$307,[1]Hoja2!$E$1:$G$307,2,0)</f>
        <v>36879102</v>
      </c>
      <c r="N114" s="46">
        <f>VLOOKUP($A$2:$A$307,[1]Hoja2!$E$1:$G$307,3,0)</f>
        <v>33805843</v>
      </c>
      <c r="O114" s="17" t="b">
        <f t="shared" si="6"/>
        <v>1</v>
      </c>
      <c r="P114" s="17">
        <f t="shared" si="7"/>
        <v>0</v>
      </c>
      <c r="Q114" s="13"/>
      <c r="R114" s="13"/>
      <c r="S114" s="65"/>
    </row>
    <row r="115" spans="1:19" ht="51" hidden="1" x14ac:dyDescent="0.2">
      <c r="A115" s="44" t="s">
        <v>125</v>
      </c>
      <c r="B115" s="43" t="s">
        <v>242</v>
      </c>
      <c r="C115" s="80">
        <v>45673</v>
      </c>
      <c r="D115" s="66">
        <v>45853</v>
      </c>
      <c r="E115" s="86">
        <v>32786400</v>
      </c>
      <c r="F115" s="47">
        <v>32786400</v>
      </c>
      <c r="G115" s="74">
        <v>30054200</v>
      </c>
      <c r="H115" s="76">
        <f t="shared" si="4"/>
        <v>0.91666666666666663</v>
      </c>
      <c r="I115" s="49">
        <f t="shared" si="5"/>
        <v>2732200</v>
      </c>
      <c r="J115" s="49"/>
      <c r="K115" s="49"/>
      <c r="L115" s="50" t="s">
        <v>9</v>
      </c>
      <c r="M115" s="46">
        <f>VLOOKUP($A$2:$A$307,[1]Hoja2!$E$1:$G$307,2,0)</f>
        <v>32786400</v>
      </c>
      <c r="N115" s="46">
        <f>VLOOKUP($A$2:$A$307,[1]Hoja2!$E$1:$G$307,3,0)</f>
        <v>30054200</v>
      </c>
      <c r="O115" s="17" t="b">
        <f t="shared" si="6"/>
        <v>1</v>
      </c>
      <c r="P115" s="17">
        <f t="shared" si="7"/>
        <v>0</v>
      </c>
      <c r="Q115" s="13"/>
      <c r="R115" s="13"/>
      <c r="S115" s="65"/>
    </row>
    <row r="116" spans="1:19" ht="76.5" x14ac:dyDescent="0.2">
      <c r="A116" s="44" t="s">
        <v>126</v>
      </c>
      <c r="B116" s="43" t="s">
        <v>243</v>
      </c>
      <c r="C116" s="80">
        <v>45673</v>
      </c>
      <c r="D116" s="66">
        <v>45702</v>
      </c>
      <c r="E116" s="86">
        <v>28960818</v>
      </c>
      <c r="F116" s="47">
        <v>4665910</v>
      </c>
      <c r="G116" s="74">
        <v>4665910</v>
      </c>
      <c r="H116" s="76">
        <f t="shared" si="4"/>
        <v>0.16111112607385605</v>
      </c>
      <c r="I116" s="49">
        <f t="shared" si="5"/>
        <v>0</v>
      </c>
      <c r="J116" s="49"/>
      <c r="K116" s="49">
        <v>24294908</v>
      </c>
      <c r="L116" s="50" t="s">
        <v>9</v>
      </c>
      <c r="M116" s="46">
        <f>VLOOKUP($A$2:$A$307,[1]Hoja2!$E$1:$G$307,2,0)</f>
        <v>4665910</v>
      </c>
      <c r="N116" s="46">
        <f>VLOOKUP($A$2:$A$307,[1]Hoja2!$E$1:$G$307,3,0)</f>
        <v>4665910</v>
      </c>
      <c r="O116" s="17" t="b">
        <f t="shared" si="6"/>
        <v>0</v>
      </c>
      <c r="P116" s="17">
        <f t="shared" si="7"/>
        <v>24294908</v>
      </c>
      <c r="Q116" s="13"/>
      <c r="R116" s="13"/>
      <c r="S116" s="65"/>
    </row>
    <row r="117" spans="1:19" ht="63.75" hidden="1" x14ac:dyDescent="0.2">
      <c r="A117" s="44" t="s">
        <v>127</v>
      </c>
      <c r="B117" s="43" t="s">
        <v>244</v>
      </c>
      <c r="C117" s="80">
        <v>45673</v>
      </c>
      <c r="D117" s="66">
        <v>45853</v>
      </c>
      <c r="E117" s="86">
        <v>27020040</v>
      </c>
      <c r="F117" s="47">
        <v>27020040</v>
      </c>
      <c r="G117" s="74">
        <v>24768370</v>
      </c>
      <c r="H117" s="76">
        <f t="shared" si="4"/>
        <v>0.91666666666666663</v>
      </c>
      <c r="I117" s="49">
        <f t="shared" si="5"/>
        <v>2251670</v>
      </c>
      <c r="J117" s="49"/>
      <c r="K117" s="49"/>
      <c r="L117" s="50" t="s">
        <v>9</v>
      </c>
      <c r="M117" s="46">
        <f>VLOOKUP($A$2:$A$307,[1]Hoja2!$E$1:$G$307,2,0)</f>
        <v>27020040</v>
      </c>
      <c r="N117" s="46">
        <f>VLOOKUP($A$2:$A$307,[1]Hoja2!$E$1:$G$307,3,0)</f>
        <v>24768370</v>
      </c>
      <c r="O117" s="17" t="b">
        <f t="shared" si="6"/>
        <v>1</v>
      </c>
      <c r="P117" s="17">
        <f t="shared" si="7"/>
        <v>0</v>
      </c>
      <c r="Q117" s="13"/>
      <c r="R117" s="13"/>
      <c r="S117" s="65"/>
    </row>
    <row r="118" spans="1:19" ht="51" hidden="1" x14ac:dyDescent="0.2">
      <c r="A118" s="44" t="s">
        <v>128</v>
      </c>
      <c r="B118" s="43" t="s">
        <v>245</v>
      </c>
      <c r="C118" s="80">
        <v>45673</v>
      </c>
      <c r="D118" s="66">
        <v>45853</v>
      </c>
      <c r="E118" s="86">
        <v>36879102</v>
      </c>
      <c r="F118" s="47">
        <v>36879102</v>
      </c>
      <c r="G118" s="74">
        <v>27659326</v>
      </c>
      <c r="H118" s="76">
        <f t="shared" si="4"/>
        <v>0.74999998644218613</v>
      </c>
      <c r="I118" s="49">
        <f t="shared" si="5"/>
        <v>9219776</v>
      </c>
      <c r="J118" s="49"/>
      <c r="K118" s="49"/>
      <c r="L118" s="50" t="s">
        <v>9</v>
      </c>
      <c r="M118" s="46">
        <f>VLOOKUP($A$2:$A$307,[1]Hoja2!$E$1:$G$307,2,0)</f>
        <v>36879102</v>
      </c>
      <c r="N118" s="46">
        <f>VLOOKUP($A$2:$A$307,[1]Hoja2!$E$1:$G$307,3,0)</f>
        <v>27659326</v>
      </c>
      <c r="O118" s="17" t="b">
        <f t="shared" si="6"/>
        <v>1</v>
      </c>
      <c r="P118" s="17">
        <f t="shared" si="7"/>
        <v>0</v>
      </c>
      <c r="Q118" s="13"/>
      <c r="R118" s="13"/>
      <c r="S118" s="65"/>
    </row>
    <row r="119" spans="1:19" ht="76.5" hidden="1" x14ac:dyDescent="0.2">
      <c r="A119" s="44" t="s">
        <v>129</v>
      </c>
      <c r="B119" s="43" t="s">
        <v>246</v>
      </c>
      <c r="C119" s="80">
        <v>45673</v>
      </c>
      <c r="D119" s="66">
        <v>45853</v>
      </c>
      <c r="E119" s="86">
        <v>40980786</v>
      </c>
      <c r="F119" s="47">
        <v>40980786</v>
      </c>
      <c r="G119" s="74">
        <v>37565720</v>
      </c>
      <c r="H119" s="76">
        <f t="shared" si="4"/>
        <v>0.91666665446582696</v>
      </c>
      <c r="I119" s="49">
        <f t="shared" si="5"/>
        <v>3415066</v>
      </c>
      <c r="J119" s="49"/>
      <c r="K119" s="49"/>
      <c r="L119" s="50" t="s">
        <v>9</v>
      </c>
      <c r="M119" s="46">
        <f>VLOOKUP($A$2:$A$307,[1]Hoja2!$E$1:$G$307,2,0)</f>
        <v>40980786</v>
      </c>
      <c r="N119" s="46">
        <f>VLOOKUP($A$2:$A$307,[1]Hoja2!$E$1:$G$307,3,0)</f>
        <v>37565720</v>
      </c>
      <c r="O119" s="17" t="b">
        <f t="shared" si="6"/>
        <v>1</v>
      </c>
      <c r="P119" s="17">
        <f t="shared" si="7"/>
        <v>0</v>
      </c>
      <c r="Q119" s="13"/>
      <c r="R119" s="13"/>
      <c r="S119" s="65"/>
    </row>
    <row r="120" spans="1:19" ht="63.75" hidden="1" x14ac:dyDescent="0.2">
      <c r="A120" s="44" t="s">
        <v>130</v>
      </c>
      <c r="B120" s="43" t="s">
        <v>247</v>
      </c>
      <c r="C120" s="80">
        <v>45673</v>
      </c>
      <c r="D120" s="66">
        <v>45853</v>
      </c>
      <c r="E120" s="86">
        <v>27020040</v>
      </c>
      <c r="F120" s="47">
        <v>27020040</v>
      </c>
      <c r="G120" s="74">
        <v>24768370</v>
      </c>
      <c r="H120" s="76">
        <f t="shared" si="4"/>
        <v>0.91666666666666663</v>
      </c>
      <c r="I120" s="49">
        <f t="shared" si="5"/>
        <v>2251670</v>
      </c>
      <c r="J120" s="49"/>
      <c r="K120" s="49"/>
      <c r="L120" s="50" t="s">
        <v>9</v>
      </c>
      <c r="M120" s="46">
        <f>VLOOKUP($A$2:$A$307,[1]Hoja2!$E$1:$G$307,2,0)</f>
        <v>27020040</v>
      </c>
      <c r="N120" s="46">
        <f>VLOOKUP($A$2:$A$307,[1]Hoja2!$E$1:$G$307,3,0)</f>
        <v>24768370</v>
      </c>
      <c r="O120" s="17" t="b">
        <f t="shared" si="6"/>
        <v>1</v>
      </c>
      <c r="P120" s="17">
        <f t="shared" si="7"/>
        <v>0</v>
      </c>
      <c r="Q120" s="13"/>
      <c r="R120" s="13"/>
      <c r="S120" s="65"/>
    </row>
    <row r="121" spans="1:19" ht="76.5" hidden="1" x14ac:dyDescent="0.2">
      <c r="A121" s="44" t="s">
        <v>131</v>
      </c>
      <c r="B121" s="43" t="s">
        <v>248</v>
      </c>
      <c r="C121" s="80">
        <v>45673</v>
      </c>
      <c r="D121" s="66">
        <v>45853</v>
      </c>
      <c r="E121" s="86">
        <v>16212030</v>
      </c>
      <c r="F121" s="47">
        <v>16212030</v>
      </c>
      <c r="G121" s="74">
        <v>14861028</v>
      </c>
      <c r="H121" s="76">
        <f t="shared" si="4"/>
        <v>0.9166666975079617</v>
      </c>
      <c r="I121" s="49">
        <f t="shared" si="5"/>
        <v>1351002</v>
      </c>
      <c r="J121" s="49"/>
      <c r="K121" s="49"/>
      <c r="L121" s="50" t="s">
        <v>9</v>
      </c>
      <c r="M121" s="46">
        <f>VLOOKUP($A$2:$A$307,[1]Hoja2!$E$1:$G$307,2,0)</f>
        <v>16212030</v>
      </c>
      <c r="N121" s="46">
        <f>VLOOKUP($A$2:$A$307,[1]Hoja2!$E$1:$G$307,3,0)</f>
        <v>14861028</v>
      </c>
      <c r="O121" s="17" t="b">
        <f t="shared" si="6"/>
        <v>1</v>
      </c>
      <c r="P121" s="17">
        <f t="shared" si="7"/>
        <v>0</v>
      </c>
      <c r="Q121" s="13"/>
      <c r="R121" s="13"/>
      <c r="S121" s="65"/>
    </row>
    <row r="122" spans="1:19" ht="51" hidden="1" x14ac:dyDescent="0.2">
      <c r="A122" s="44" t="s">
        <v>132</v>
      </c>
      <c r="B122" s="43" t="s">
        <v>249</v>
      </c>
      <c r="C122" s="80">
        <v>45673</v>
      </c>
      <c r="D122" s="66">
        <v>45853</v>
      </c>
      <c r="E122" s="86">
        <v>40980786</v>
      </c>
      <c r="F122" s="47">
        <v>40980786</v>
      </c>
      <c r="G122" s="74">
        <v>37565720</v>
      </c>
      <c r="H122" s="76">
        <f t="shared" si="4"/>
        <v>0.91666665446582696</v>
      </c>
      <c r="I122" s="49">
        <f t="shared" si="5"/>
        <v>3415066</v>
      </c>
      <c r="J122" s="49"/>
      <c r="K122" s="49"/>
      <c r="L122" s="50" t="s">
        <v>9</v>
      </c>
      <c r="M122" s="46">
        <f>VLOOKUP($A$2:$A$307,[1]Hoja2!$E$1:$G$307,2,0)</f>
        <v>40980786</v>
      </c>
      <c r="N122" s="46">
        <f>VLOOKUP($A$2:$A$307,[1]Hoja2!$E$1:$G$307,3,0)</f>
        <v>37565720</v>
      </c>
      <c r="O122" s="17" t="b">
        <f t="shared" si="6"/>
        <v>1</v>
      </c>
      <c r="P122" s="17">
        <f t="shared" si="7"/>
        <v>0</v>
      </c>
      <c r="Q122" s="13"/>
      <c r="R122" s="13"/>
      <c r="S122" s="65"/>
    </row>
    <row r="123" spans="1:19" ht="76.5" hidden="1" x14ac:dyDescent="0.2">
      <c r="A123" s="44" t="s">
        <v>133</v>
      </c>
      <c r="B123" s="43" t="s">
        <v>250</v>
      </c>
      <c r="C123" s="80">
        <v>45673</v>
      </c>
      <c r="D123" s="66">
        <v>45853</v>
      </c>
      <c r="E123" s="86">
        <v>16212030</v>
      </c>
      <c r="F123" s="47">
        <v>16212030</v>
      </c>
      <c r="G123" s="74">
        <v>14861028</v>
      </c>
      <c r="H123" s="76">
        <f t="shared" si="4"/>
        <v>0.9166666975079617</v>
      </c>
      <c r="I123" s="49">
        <f t="shared" si="5"/>
        <v>1351002</v>
      </c>
      <c r="J123" s="49"/>
      <c r="K123" s="49"/>
      <c r="L123" s="50" t="s">
        <v>9</v>
      </c>
      <c r="M123" s="46">
        <f>VLOOKUP($A$2:$A$307,[1]Hoja2!$E$1:$G$307,2,0)</f>
        <v>16212030</v>
      </c>
      <c r="N123" s="46">
        <f>VLOOKUP($A$2:$A$307,[1]Hoja2!$E$1:$G$307,3,0)</f>
        <v>14861028</v>
      </c>
      <c r="O123" s="17" t="b">
        <f t="shared" si="6"/>
        <v>1</v>
      </c>
      <c r="P123" s="17">
        <f t="shared" si="7"/>
        <v>0</v>
      </c>
      <c r="Q123" s="13"/>
      <c r="R123" s="13"/>
      <c r="S123" s="65"/>
    </row>
    <row r="124" spans="1:19" ht="51" hidden="1" x14ac:dyDescent="0.2">
      <c r="A124" s="44" t="s">
        <v>134</v>
      </c>
      <c r="B124" s="43" t="s">
        <v>251</v>
      </c>
      <c r="C124" s="80">
        <v>45673</v>
      </c>
      <c r="D124" s="66">
        <v>45853</v>
      </c>
      <c r="E124" s="86">
        <v>40980786</v>
      </c>
      <c r="F124" s="47">
        <v>40980786</v>
      </c>
      <c r="G124" s="74">
        <v>37565720</v>
      </c>
      <c r="H124" s="76">
        <f t="shared" si="4"/>
        <v>0.91666665446582696</v>
      </c>
      <c r="I124" s="49">
        <f t="shared" si="5"/>
        <v>3415066</v>
      </c>
      <c r="J124" s="49"/>
      <c r="K124" s="49"/>
      <c r="L124" s="50" t="s">
        <v>9</v>
      </c>
      <c r="M124" s="46">
        <f>VLOOKUP($A$2:$A$307,[1]Hoja2!$E$1:$G$307,2,0)</f>
        <v>40980786</v>
      </c>
      <c r="N124" s="46">
        <f>VLOOKUP($A$2:$A$307,[1]Hoja2!$E$1:$G$307,3,0)</f>
        <v>37565720</v>
      </c>
      <c r="O124" s="17" t="b">
        <f t="shared" si="6"/>
        <v>1</v>
      </c>
      <c r="P124" s="17">
        <f t="shared" si="7"/>
        <v>0</v>
      </c>
      <c r="Q124" s="13"/>
      <c r="R124" s="13"/>
      <c r="S124" s="65"/>
    </row>
    <row r="125" spans="1:19" ht="51" hidden="1" x14ac:dyDescent="0.2">
      <c r="A125" s="44" t="s">
        <v>135</v>
      </c>
      <c r="B125" s="43" t="s">
        <v>252</v>
      </c>
      <c r="C125" s="80">
        <v>45673</v>
      </c>
      <c r="D125" s="66">
        <v>45853</v>
      </c>
      <c r="E125" s="86">
        <v>40980786</v>
      </c>
      <c r="F125" s="47">
        <v>40980786</v>
      </c>
      <c r="G125" s="74">
        <v>37565720</v>
      </c>
      <c r="H125" s="76">
        <f t="shared" si="4"/>
        <v>0.91666665446582696</v>
      </c>
      <c r="I125" s="49">
        <f t="shared" si="5"/>
        <v>3415066</v>
      </c>
      <c r="J125" s="49"/>
      <c r="K125" s="49"/>
      <c r="L125" s="50" t="s">
        <v>9</v>
      </c>
      <c r="M125" s="46">
        <f>VLOOKUP($A$2:$A$307,[1]Hoja2!$E$1:$G$307,2,0)</f>
        <v>40980786</v>
      </c>
      <c r="N125" s="46">
        <f>VLOOKUP($A$2:$A$307,[1]Hoja2!$E$1:$G$307,3,0)</f>
        <v>37565720</v>
      </c>
      <c r="O125" s="17" t="b">
        <f t="shared" si="6"/>
        <v>1</v>
      </c>
      <c r="P125" s="17">
        <f t="shared" si="7"/>
        <v>0</v>
      </c>
      <c r="Q125" s="13"/>
      <c r="R125" s="13"/>
      <c r="S125" s="65"/>
    </row>
    <row r="126" spans="1:19" ht="63.75" hidden="1" x14ac:dyDescent="0.2">
      <c r="A126" s="44" t="s">
        <v>136</v>
      </c>
      <c r="B126" s="43" t="s">
        <v>253</v>
      </c>
      <c r="C126" s="80">
        <v>45673</v>
      </c>
      <c r="D126" s="66">
        <v>45853</v>
      </c>
      <c r="E126" s="86">
        <v>40980786</v>
      </c>
      <c r="F126" s="47">
        <v>40980786</v>
      </c>
      <c r="G126" s="74">
        <v>37565720</v>
      </c>
      <c r="H126" s="76">
        <f t="shared" si="4"/>
        <v>0.91666665446582696</v>
      </c>
      <c r="I126" s="49">
        <f t="shared" si="5"/>
        <v>3415066</v>
      </c>
      <c r="J126" s="49"/>
      <c r="K126" s="49"/>
      <c r="L126" s="50" t="s">
        <v>9</v>
      </c>
      <c r="M126" s="46">
        <f>VLOOKUP($A$2:$A$307,[1]Hoja2!$E$1:$G$307,2,0)</f>
        <v>40980786</v>
      </c>
      <c r="N126" s="46">
        <f>VLOOKUP($A$2:$A$307,[1]Hoja2!$E$1:$G$307,3,0)</f>
        <v>37565720</v>
      </c>
      <c r="O126" s="17" t="b">
        <f t="shared" si="6"/>
        <v>1</v>
      </c>
      <c r="P126" s="17">
        <f t="shared" si="7"/>
        <v>0</v>
      </c>
      <c r="Q126" s="13"/>
      <c r="R126" s="13"/>
      <c r="S126" s="65"/>
    </row>
    <row r="127" spans="1:19" ht="51" hidden="1" x14ac:dyDescent="0.2">
      <c r="A127" s="44" t="s">
        <v>137</v>
      </c>
      <c r="B127" s="43" t="s">
        <v>254</v>
      </c>
      <c r="C127" s="80">
        <v>45673</v>
      </c>
      <c r="D127" s="66">
        <v>45853</v>
      </c>
      <c r="E127" s="86">
        <v>36879102</v>
      </c>
      <c r="F127" s="47">
        <v>36879102</v>
      </c>
      <c r="G127" s="74">
        <v>33805843</v>
      </c>
      <c r="H127" s="76">
        <f t="shared" si="4"/>
        <v>0.91666665310885276</v>
      </c>
      <c r="I127" s="49">
        <f t="shared" si="5"/>
        <v>3073259</v>
      </c>
      <c r="J127" s="49"/>
      <c r="K127" s="49"/>
      <c r="L127" s="50" t="s">
        <v>9</v>
      </c>
      <c r="M127" s="46">
        <f>VLOOKUP($A$2:$A$307,[1]Hoja2!$E$1:$G$307,2,0)</f>
        <v>36879102</v>
      </c>
      <c r="N127" s="46">
        <f>VLOOKUP($A$2:$A$307,[1]Hoja2!$E$1:$G$307,3,0)</f>
        <v>33805843</v>
      </c>
      <c r="O127" s="17" t="b">
        <f t="shared" si="6"/>
        <v>1</v>
      </c>
      <c r="P127" s="17">
        <f t="shared" si="7"/>
        <v>0</v>
      </c>
      <c r="Q127" s="13"/>
      <c r="R127" s="13"/>
      <c r="S127" s="65"/>
    </row>
    <row r="128" spans="1:19" ht="63.75" hidden="1" x14ac:dyDescent="0.2">
      <c r="A128" s="44" t="s">
        <v>138</v>
      </c>
      <c r="B128" s="43" t="s">
        <v>255</v>
      </c>
      <c r="C128" s="80">
        <v>45673</v>
      </c>
      <c r="D128" s="66">
        <v>45853</v>
      </c>
      <c r="E128" s="86">
        <v>40980786</v>
      </c>
      <c r="F128" s="47">
        <v>40980786</v>
      </c>
      <c r="G128" s="74">
        <v>37565720</v>
      </c>
      <c r="H128" s="76">
        <f t="shared" si="4"/>
        <v>0.91666665446582696</v>
      </c>
      <c r="I128" s="49">
        <f t="shared" si="5"/>
        <v>3415066</v>
      </c>
      <c r="J128" s="49"/>
      <c r="K128" s="49"/>
      <c r="L128" s="50" t="s">
        <v>9</v>
      </c>
      <c r="M128" s="46">
        <f>VLOOKUP($A$2:$A$307,[1]Hoja2!$E$1:$G$307,2,0)</f>
        <v>40980786</v>
      </c>
      <c r="N128" s="46">
        <f>VLOOKUP($A$2:$A$307,[1]Hoja2!$E$1:$G$307,3,0)</f>
        <v>37565720</v>
      </c>
      <c r="O128" s="17" t="b">
        <f t="shared" si="6"/>
        <v>1</v>
      </c>
      <c r="P128" s="17">
        <f t="shared" si="7"/>
        <v>0</v>
      </c>
      <c r="Q128" s="13"/>
      <c r="R128" s="13"/>
      <c r="S128" s="65"/>
    </row>
    <row r="129" spans="1:19" ht="51" hidden="1" x14ac:dyDescent="0.2">
      <c r="A129" s="44" t="s">
        <v>139</v>
      </c>
      <c r="B129" s="43" t="s">
        <v>379</v>
      </c>
      <c r="C129" s="80">
        <v>45673</v>
      </c>
      <c r="D129" s="66">
        <v>45853</v>
      </c>
      <c r="E129" s="86">
        <v>36879102</v>
      </c>
      <c r="F129" s="47">
        <v>36879102</v>
      </c>
      <c r="G129" s="74">
        <v>33805844</v>
      </c>
      <c r="H129" s="76">
        <f t="shared" si="4"/>
        <v>0.9166666802244805</v>
      </c>
      <c r="I129" s="49">
        <f t="shared" si="5"/>
        <v>3073258</v>
      </c>
      <c r="J129" s="49"/>
      <c r="K129" s="49"/>
      <c r="L129" s="50" t="s">
        <v>9</v>
      </c>
      <c r="M129" s="46">
        <f>VLOOKUP($A$2:$A$307,[1]Hoja2!$E$1:$G$307,2,0)</f>
        <v>36879102</v>
      </c>
      <c r="N129" s="46">
        <f>VLOOKUP($A$2:$A$307,[1]Hoja2!$E$1:$G$307,3,0)</f>
        <v>33805844</v>
      </c>
      <c r="O129" s="17" t="b">
        <f t="shared" si="6"/>
        <v>1</v>
      </c>
      <c r="P129" s="17">
        <f t="shared" si="7"/>
        <v>0</v>
      </c>
      <c r="Q129" s="13"/>
      <c r="R129" s="13"/>
      <c r="S129" s="65"/>
    </row>
    <row r="130" spans="1:19" ht="51" hidden="1" x14ac:dyDescent="0.2">
      <c r="A130" s="44" t="s">
        <v>140</v>
      </c>
      <c r="B130" s="43" t="s">
        <v>256</v>
      </c>
      <c r="C130" s="80">
        <v>45673</v>
      </c>
      <c r="D130" s="66">
        <v>45853</v>
      </c>
      <c r="E130" s="86">
        <v>27020040</v>
      </c>
      <c r="F130" s="47">
        <v>27020040</v>
      </c>
      <c r="G130" s="74">
        <v>24768370</v>
      </c>
      <c r="H130" s="76">
        <f t="shared" si="4"/>
        <v>0.91666666666666663</v>
      </c>
      <c r="I130" s="49">
        <f t="shared" si="5"/>
        <v>2251670</v>
      </c>
      <c r="J130" s="49"/>
      <c r="K130" s="49"/>
      <c r="L130" s="50" t="s">
        <v>9</v>
      </c>
      <c r="M130" s="46">
        <f>VLOOKUP($A$2:$A$307,[1]Hoja2!$E$1:$G$307,2,0)</f>
        <v>27020040</v>
      </c>
      <c r="N130" s="46">
        <f>VLOOKUP($A$2:$A$307,[1]Hoja2!$E$1:$G$307,3,0)</f>
        <v>24768370</v>
      </c>
      <c r="O130" s="17" t="b">
        <f t="shared" si="6"/>
        <v>1</v>
      </c>
      <c r="P130" s="17">
        <f t="shared" si="7"/>
        <v>0</v>
      </c>
      <c r="Q130" s="13"/>
      <c r="R130" s="13"/>
      <c r="S130" s="65"/>
    </row>
    <row r="131" spans="1:19" ht="51" hidden="1" x14ac:dyDescent="0.2">
      <c r="A131" s="44" t="s">
        <v>141</v>
      </c>
      <c r="B131" s="43" t="s">
        <v>257</v>
      </c>
      <c r="C131" s="80">
        <v>45673</v>
      </c>
      <c r="D131" s="66">
        <v>45853</v>
      </c>
      <c r="E131" s="86">
        <v>36879102</v>
      </c>
      <c r="F131" s="47">
        <v>36879102</v>
      </c>
      <c r="G131" s="74">
        <v>33805844</v>
      </c>
      <c r="H131" s="76">
        <f t="shared" ref="H131:H194" si="8">+G131/E131</f>
        <v>0.9166666802244805</v>
      </c>
      <c r="I131" s="49">
        <f t="shared" ref="I131:I194" si="9">+F131-G131</f>
        <v>3073258</v>
      </c>
      <c r="J131" s="49"/>
      <c r="K131" s="49"/>
      <c r="L131" s="50" t="s">
        <v>9</v>
      </c>
      <c r="M131" s="46">
        <f>VLOOKUP($A$2:$A$307,[1]Hoja2!$E$1:$G$307,2,0)</f>
        <v>36879102</v>
      </c>
      <c r="N131" s="46">
        <f>VLOOKUP($A$2:$A$307,[1]Hoja2!$E$1:$G$307,3,0)</f>
        <v>33805844</v>
      </c>
      <c r="O131" s="17" t="b">
        <f t="shared" ref="O131:O194" si="10">+M131=E131</f>
        <v>1</v>
      </c>
      <c r="P131" s="17">
        <f t="shared" ref="P131:P194" si="11">+E131-F131</f>
        <v>0</v>
      </c>
      <c r="Q131" s="13"/>
      <c r="R131" s="13"/>
      <c r="S131" s="65"/>
    </row>
    <row r="132" spans="1:19" ht="63.75" hidden="1" x14ac:dyDescent="0.2">
      <c r="A132" s="44" t="s">
        <v>142</v>
      </c>
      <c r="B132" s="43" t="s">
        <v>258</v>
      </c>
      <c r="C132" s="80">
        <v>45673</v>
      </c>
      <c r="D132" s="66">
        <v>45853</v>
      </c>
      <c r="E132" s="86">
        <v>14520000</v>
      </c>
      <c r="F132" s="47">
        <v>14520000</v>
      </c>
      <c r="G132" s="74">
        <v>13310000</v>
      </c>
      <c r="H132" s="76">
        <f t="shared" si="8"/>
        <v>0.91666666666666663</v>
      </c>
      <c r="I132" s="49">
        <f t="shared" si="9"/>
        <v>1210000</v>
      </c>
      <c r="J132" s="49"/>
      <c r="K132" s="49"/>
      <c r="L132" s="50" t="s">
        <v>9</v>
      </c>
      <c r="M132" s="46">
        <f>VLOOKUP($A$2:$A$307,[1]Hoja2!$E$1:$G$307,2,0)</f>
        <v>14520000</v>
      </c>
      <c r="N132" s="46">
        <f>VLOOKUP($A$2:$A$307,[1]Hoja2!$E$1:$G$307,3,0)</f>
        <v>13310000</v>
      </c>
      <c r="O132" s="17" t="b">
        <f t="shared" si="10"/>
        <v>1</v>
      </c>
      <c r="P132" s="17">
        <f t="shared" si="11"/>
        <v>0</v>
      </c>
      <c r="Q132" s="13"/>
      <c r="R132" s="13"/>
      <c r="S132" s="65"/>
    </row>
    <row r="133" spans="1:19" ht="51" hidden="1" x14ac:dyDescent="0.2">
      <c r="A133" s="44" t="s">
        <v>143</v>
      </c>
      <c r="B133" s="43" t="s">
        <v>259</v>
      </c>
      <c r="C133" s="80">
        <v>45673</v>
      </c>
      <c r="D133" s="66">
        <v>45853</v>
      </c>
      <c r="E133" s="86">
        <v>20715366</v>
      </c>
      <c r="F133" s="47">
        <v>20715366</v>
      </c>
      <c r="G133" s="74">
        <v>18989086</v>
      </c>
      <c r="H133" s="76">
        <f t="shared" si="8"/>
        <v>0.91666669080333896</v>
      </c>
      <c r="I133" s="49">
        <f t="shared" si="9"/>
        <v>1726280</v>
      </c>
      <c r="J133" s="49"/>
      <c r="K133" s="49"/>
      <c r="L133" s="50" t="s">
        <v>9</v>
      </c>
      <c r="M133" s="46">
        <f>VLOOKUP($A$2:$A$307,[1]Hoja2!$E$1:$G$307,2,0)</f>
        <v>20715366</v>
      </c>
      <c r="N133" s="46">
        <f>VLOOKUP($A$2:$A$307,[1]Hoja2!$E$1:$G$307,3,0)</f>
        <v>18989086</v>
      </c>
      <c r="O133" s="17" t="b">
        <f t="shared" si="10"/>
        <v>1</v>
      </c>
      <c r="P133" s="17">
        <f t="shared" si="11"/>
        <v>0</v>
      </c>
      <c r="Q133" s="13"/>
      <c r="R133" s="13"/>
      <c r="S133" s="65"/>
    </row>
    <row r="134" spans="1:19" ht="76.5" hidden="1" x14ac:dyDescent="0.2">
      <c r="A134" s="44" t="s">
        <v>144</v>
      </c>
      <c r="B134" s="43" t="s">
        <v>260</v>
      </c>
      <c r="C134" s="80">
        <v>45679</v>
      </c>
      <c r="D134" s="66">
        <v>45859</v>
      </c>
      <c r="E134" s="86">
        <v>49175130</v>
      </c>
      <c r="F134" s="47">
        <v>49175130</v>
      </c>
      <c r="G134" s="74">
        <v>43438031</v>
      </c>
      <c r="H134" s="76">
        <f t="shared" si="8"/>
        <v>0.88333332316559199</v>
      </c>
      <c r="I134" s="49">
        <f t="shared" si="9"/>
        <v>5737099</v>
      </c>
      <c r="J134" s="49"/>
      <c r="K134" s="49"/>
      <c r="L134" s="50" t="s">
        <v>9</v>
      </c>
      <c r="M134" s="46">
        <f>VLOOKUP($A$2:$A$307,[1]Hoja2!$E$1:$G$307,2,0)</f>
        <v>49175130</v>
      </c>
      <c r="N134" s="46">
        <f>VLOOKUP($A$2:$A$307,[1]Hoja2!$E$1:$G$307,3,0)</f>
        <v>43438031</v>
      </c>
      <c r="O134" s="17" t="b">
        <f t="shared" si="10"/>
        <v>1</v>
      </c>
      <c r="P134" s="17">
        <f t="shared" si="11"/>
        <v>0</v>
      </c>
      <c r="Q134" s="13"/>
      <c r="R134" s="13"/>
      <c r="S134" s="65"/>
    </row>
    <row r="135" spans="1:19" ht="51" hidden="1" x14ac:dyDescent="0.2">
      <c r="A135" s="44" t="s">
        <v>145</v>
      </c>
      <c r="B135" s="43" t="s">
        <v>380</v>
      </c>
      <c r="C135" s="80">
        <v>45679</v>
      </c>
      <c r="D135" s="66">
        <v>45859</v>
      </c>
      <c r="E135" s="86">
        <v>32786400</v>
      </c>
      <c r="F135" s="47">
        <v>32786400</v>
      </c>
      <c r="G135" s="74">
        <v>28961320</v>
      </c>
      <c r="H135" s="76">
        <f t="shared" si="8"/>
        <v>0.8833333333333333</v>
      </c>
      <c r="I135" s="49">
        <f t="shared" si="9"/>
        <v>3825080</v>
      </c>
      <c r="J135" s="49"/>
      <c r="K135" s="49"/>
      <c r="L135" s="50" t="s">
        <v>9</v>
      </c>
      <c r="M135" s="46">
        <f>VLOOKUP($A$2:$A$307,[1]Hoja2!$E$1:$G$307,2,0)</f>
        <v>32786400</v>
      </c>
      <c r="N135" s="46">
        <f>VLOOKUP($A$2:$A$307,[1]Hoja2!$E$1:$G$307,3,0)</f>
        <v>28961320</v>
      </c>
      <c r="O135" s="17" t="b">
        <f t="shared" si="10"/>
        <v>1</v>
      </c>
      <c r="P135" s="17">
        <f t="shared" si="11"/>
        <v>0</v>
      </c>
      <c r="Q135" s="13"/>
      <c r="R135" s="13"/>
      <c r="S135" s="65"/>
    </row>
    <row r="136" spans="1:19" ht="51" x14ac:dyDescent="0.2">
      <c r="A136" s="44" t="s">
        <v>146</v>
      </c>
      <c r="B136" s="43" t="s">
        <v>261</v>
      </c>
      <c r="C136" s="80">
        <v>45679</v>
      </c>
      <c r="D136" s="66">
        <v>45692</v>
      </c>
      <c r="E136" s="86">
        <v>20715366</v>
      </c>
      <c r="F136" s="47">
        <v>1496109</v>
      </c>
      <c r="G136" s="74">
        <v>1496109</v>
      </c>
      <c r="H136" s="76">
        <f t="shared" si="8"/>
        <v>7.222218521265808E-2</v>
      </c>
      <c r="I136" s="49">
        <f t="shared" si="9"/>
        <v>0</v>
      </c>
      <c r="J136" s="49"/>
      <c r="K136" s="49">
        <v>19219257</v>
      </c>
      <c r="L136" s="50" t="s">
        <v>9</v>
      </c>
      <c r="M136" s="46">
        <f>VLOOKUP($A$2:$A$307,[1]Hoja2!$E$1:$G$307,2,0)</f>
        <v>1496109</v>
      </c>
      <c r="N136" s="46">
        <f>VLOOKUP($A$2:$A$307,[1]Hoja2!$E$1:$G$307,3,0)</f>
        <v>1496109</v>
      </c>
      <c r="O136" s="17" t="b">
        <f t="shared" si="10"/>
        <v>0</v>
      </c>
      <c r="P136" s="17">
        <f t="shared" si="11"/>
        <v>19219257</v>
      </c>
      <c r="Q136" s="13"/>
      <c r="R136" s="13"/>
      <c r="S136" s="65"/>
    </row>
    <row r="137" spans="1:19" ht="51" hidden="1" x14ac:dyDescent="0.2">
      <c r="A137" s="44" t="s">
        <v>147</v>
      </c>
      <c r="B137" s="43" t="s">
        <v>381</v>
      </c>
      <c r="C137" s="80">
        <v>45679</v>
      </c>
      <c r="D137" s="66">
        <v>45859</v>
      </c>
      <c r="E137" s="86">
        <v>14520000</v>
      </c>
      <c r="F137" s="47">
        <v>14520000</v>
      </c>
      <c r="G137" s="74">
        <v>12826000</v>
      </c>
      <c r="H137" s="76">
        <f t="shared" si="8"/>
        <v>0.8833333333333333</v>
      </c>
      <c r="I137" s="49">
        <f t="shared" si="9"/>
        <v>1694000</v>
      </c>
      <c r="J137" s="49"/>
      <c r="K137" s="49"/>
      <c r="L137" s="50" t="s">
        <v>9</v>
      </c>
      <c r="M137" s="46">
        <f>VLOOKUP($A$2:$A$307,[1]Hoja2!$E$1:$G$307,2,0)</f>
        <v>14520000</v>
      </c>
      <c r="N137" s="46">
        <f>VLOOKUP($A$2:$A$307,[1]Hoja2!$E$1:$G$307,3,0)</f>
        <v>12826000</v>
      </c>
      <c r="O137" s="17" t="b">
        <f t="shared" si="10"/>
        <v>1</v>
      </c>
      <c r="P137" s="17">
        <f t="shared" si="11"/>
        <v>0</v>
      </c>
      <c r="Q137" s="13"/>
      <c r="R137" s="13"/>
      <c r="S137" s="65"/>
    </row>
    <row r="138" spans="1:19" ht="63.75" hidden="1" x14ac:dyDescent="0.2">
      <c r="A138" s="44" t="s">
        <v>148</v>
      </c>
      <c r="B138" s="43" t="s">
        <v>382</v>
      </c>
      <c r="C138" s="80">
        <v>45679</v>
      </c>
      <c r="D138" s="66">
        <v>45859</v>
      </c>
      <c r="E138" s="86">
        <v>27020040</v>
      </c>
      <c r="F138" s="47">
        <v>27020040</v>
      </c>
      <c r="G138" s="74">
        <v>23867702</v>
      </c>
      <c r="H138" s="76">
        <f t="shared" si="8"/>
        <v>0.8833333333333333</v>
      </c>
      <c r="I138" s="49">
        <f t="shared" si="9"/>
        <v>3152338</v>
      </c>
      <c r="J138" s="49"/>
      <c r="K138" s="49"/>
      <c r="L138" s="50" t="s">
        <v>9</v>
      </c>
      <c r="M138" s="46">
        <f>VLOOKUP($A$2:$A$307,[1]Hoja2!$E$1:$G$307,2,0)</f>
        <v>27020040</v>
      </c>
      <c r="N138" s="46">
        <f>VLOOKUP($A$2:$A$307,[1]Hoja2!$E$1:$G$307,3,0)</f>
        <v>23867702</v>
      </c>
      <c r="O138" s="17" t="b">
        <f t="shared" si="10"/>
        <v>1</v>
      </c>
      <c r="P138" s="17">
        <f t="shared" si="11"/>
        <v>0</v>
      </c>
      <c r="Q138" s="13"/>
      <c r="R138" s="13"/>
      <c r="S138" s="65"/>
    </row>
    <row r="139" spans="1:19" ht="63.75" hidden="1" x14ac:dyDescent="0.2">
      <c r="A139" s="44" t="s">
        <v>149</v>
      </c>
      <c r="B139" s="43" t="s">
        <v>262</v>
      </c>
      <c r="C139" s="80">
        <v>45679</v>
      </c>
      <c r="D139" s="66">
        <v>45859</v>
      </c>
      <c r="E139" s="86">
        <v>36879102</v>
      </c>
      <c r="F139" s="47">
        <v>36879102</v>
      </c>
      <c r="G139" s="74">
        <v>32576540</v>
      </c>
      <c r="H139" s="76">
        <f t="shared" si="8"/>
        <v>0.88333333062177055</v>
      </c>
      <c r="I139" s="49">
        <f t="shared" si="9"/>
        <v>4302562</v>
      </c>
      <c r="J139" s="49"/>
      <c r="K139" s="49"/>
      <c r="L139" s="50" t="s">
        <v>9</v>
      </c>
      <c r="M139" s="46">
        <f>VLOOKUP($A$2:$A$307,[1]Hoja2!$E$1:$G$307,2,0)</f>
        <v>36879102</v>
      </c>
      <c r="N139" s="46">
        <f>VLOOKUP($A$2:$A$307,[1]Hoja2!$E$1:$G$307,3,0)</f>
        <v>32576540</v>
      </c>
      <c r="O139" s="17" t="b">
        <f t="shared" si="10"/>
        <v>1</v>
      </c>
      <c r="P139" s="17">
        <f t="shared" si="11"/>
        <v>0</v>
      </c>
      <c r="Q139" s="13"/>
      <c r="R139" s="13"/>
      <c r="S139" s="65"/>
    </row>
    <row r="140" spans="1:19" ht="51" hidden="1" x14ac:dyDescent="0.2">
      <c r="A140" s="44" t="s">
        <v>150</v>
      </c>
      <c r="B140" s="43" t="s">
        <v>383</v>
      </c>
      <c r="C140" s="80">
        <v>45679</v>
      </c>
      <c r="D140" s="66">
        <v>45859</v>
      </c>
      <c r="E140" s="86">
        <v>28960818</v>
      </c>
      <c r="F140" s="47">
        <v>28960818</v>
      </c>
      <c r="G140" s="74">
        <v>25582056</v>
      </c>
      <c r="H140" s="76">
        <f t="shared" si="8"/>
        <v>0.88333333678627446</v>
      </c>
      <c r="I140" s="49">
        <f t="shared" si="9"/>
        <v>3378762</v>
      </c>
      <c r="J140" s="49"/>
      <c r="K140" s="49"/>
      <c r="L140" s="50" t="s">
        <v>9</v>
      </c>
      <c r="M140" s="46">
        <f>VLOOKUP($A$2:$A$307,[1]Hoja2!$E$1:$G$307,2,0)</f>
        <v>28960818</v>
      </c>
      <c r="N140" s="46">
        <f>VLOOKUP($A$2:$A$307,[1]Hoja2!$E$1:$G$307,3,0)</f>
        <v>25582056</v>
      </c>
      <c r="O140" s="17" t="b">
        <f t="shared" si="10"/>
        <v>1</v>
      </c>
      <c r="P140" s="17">
        <f t="shared" si="11"/>
        <v>0</v>
      </c>
      <c r="Q140" s="13"/>
      <c r="R140" s="13"/>
      <c r="S140" s="65"/>
    </row>
    <row r="141" spans="1:19" ht="63.75" hidden="1" x14ac:dyDescent="0.2">
      <c r="A141" s="44" t="s">
        <v>151</v>
      </c>
      <c r="B141" s="43" t="s">
        <v>384</v>
      </c>
      <c r="C141" s="80">
        <v>45679</v>
      </c>
      <c r="D141" s="66">
        <v>45859</v>
      </c>
      <c r="E141" s="86">
        <v>14520000</v>
      </c>
      <c r="F141" s="47">
        <v>14520000</v>
      </c>
      <c r="G141" s="74">
        <v>12826000</v>
      </c>
      <c r="H141" s="76">
        <f t="shared" si="8"/>
        <v>0.8833333333333333</v>
      </c>
      <c r="I141" s="49">
        <f t="shared" si="9"/>
        <v>1694000</v>
      </c>
      <c r="J141" s="49"/>
      <c r="K141" s="49"/>
      <c r="L141" s="50" t="s">
        <v>9</v>
      </c>
      <c r="M141" s="46">
        <f>VLOOKUP($A$2:$A$307,[1]Hoja2!$E$1:$G$307,2,0)</f>
        <v>14520000</v>
      </c>
      <c r="N141" s="46">
        <f>VLOOKUP($A$2:$A$307,[1]Hoja2!$E$1:$G$307,3,0)</f>
        <v>12826000</v>
      </c>
      <c r="O141" s="17" t="b">
        <f t="shared" si="10"/>
        <v>1</v>
      </c>
      <c r="P141" s="17">
        <f t="shared" si="11"/>
        <v>0</v>
      </c>
      <c r="Q141" s="13"/>
      <c r="R141" s="13"/>
      <c r="S141" s="65"/>
    </row>
    <row r="142" spans="1:19" ht="63.75" hidden="1" x14ac:dyDescent="0.2">
      <c r="A142" s="44" t="s">
        <v>152</v>
      </c>
      <c r="B142" s="43" t="s">
        <v>385</v>
      </c>
      <c r="C142" s="80">
        <v>45679</v>
      </c>
      <c r="D142" s="66">
        <v>45859</v>
      </c>
      <c r="E142" s="86">
        <v>27020040</v>
      </c>
      <c r="F142" s="47">
        <v>27020040</v>
      </c>
      <c r="G142" s="74">
        <v>23867702</v>
      </c>
      <c r="H142" s="76">
        <f t="shared" si="8"/>
        <v>0.8833333333333333</v>
      </c>
      <c r="I142" s="49">
        <f t="shared" si="9"/>
        <v>3152338</v>
      </c>
      <c r="J142" s="49"/>
      <c r="K142" s="49"/>
      <c r="L142" s="50" t="s">
        <v>9</v>
      </c>
      <c r="M142" s="46">
        <f>VLOOKUP($A$2:$A$307,[1]Hoja2!$E$1:$G$307,2,0)</f>
        <v>27020040</v>
      </c>
      <c r="N142" s="46">
        <f>VLOOKUP($A$2:$A$307,[1]Hoja2!$E$1:$G$307,3,0)</f>
        <v>23867702</v>
      </c>
      <c r="O142" s="17" t="b">
        <f t="shared" si="10"/>
        <v>1</v>
      </c>
      <c r="P142" s="17">
        <f t="shared" si="11"/>
        <v>0</v>
      </c>
      <c r="Q142" s="13"/>
      <c r="R142" s="13"/>
      <c r="S142" s="65"/>
    </row>
    <row r="143" spans="1:19" ht="63.75" hidden="1" x14ac:dyDescent="0.2">
      <c r="A143" s="44" t="s">
        <v>153</v>
      </c>
      <c r="B143" s="43" t="s">
        <v>263</v>
      </c>
      <c r="C143" s="80">
        <v>45679</v>
      </c>
      <c r="D143" s="66">
        <v>45859</v>
      </c>
      <c r="E143" s="86">
        <v>16212030</v>
      </c>
      <c r="F143" s="47">
        <v>16212030</v>
      </c>
      <c r="G143" s="74">
        <v>14320627</v>
      </c>
      <c r="H143" s="76">
        <f t="shared" si="8"/>
        <v>0.88333336417462838</v>
      </c>
      <c r="I143" s="49">
        <f t="shared" si="9"/>
        <v>1891403</v>
      </c>
      <c r="J143" s="49"/>
      <c r="K143" s="49"/>
      <c r="L143" s="50" t="s">
        <v>9</v>
      </c>
      <c r="M143" s="46">
        <f>VLOOKUP($A$2:$A$307,[1]Hoja2!$E$1:$G$307,2,0)</f>
        <v>16212030</v>
      </c>
      <c r="N143" s="46">
        <f>VLOOKUP($A$2:$A$307,[1]Hoja2!$E$1:$G$307,3,0)</f>
        <v>14320627</v>
      </c>
      <c r="O143" s="17" t="b">
        <f t="shared" si="10"/>
        <v>1</v>
      </c>
      <c r="P143" s="17">
        <f t="shared" si="11"/>
        <v>0</v>
      </c>
      <c r="Q143" s="13"/>
      <c r="R143" s="13"/>
      <c r="S143" s="65"/>
    </row>
    <row r="144" spans="1:19" ht="51" hidden="1" x14ac:dyDescent="0.2">
      <c r="A144" s="44" t="s">
        <v>154</v>
      </c>
      <c r="B144" s="43" t="s">
        <v>264</v>
      </c>
      <c r="C144" s="80">
        <v>45679</v>
      </c>
      <c r="D144" s="66">
        <v>45859</v>
      </c>
      <c r="E144" s="86">
        <v>32786400</v>
      </c>
      <c r="F144" s="47">
        <v>32786400</v>
      </c>
      <c r="G144" s="74">
        <v>28961320</v>
      </c>
      <c r="H144" s="76">
        <f t="shared" si="8"/>
        <v>0.8833333333333333</v>
      </c>
      <c r="I144" s="49">
        <f t="shared" si="9"/>
        <v>3825080</v>
      </c>
      <c r="J144" s="49"/>
      <c r="K144" s="49"/>
      <c r="L144" s="50" t="s">
        <v>9</v>
      </c>
      <c r="M144" s="46">
        <f>VLOOKUP($A$2:$A$307,[1]Hoja2!$E$1:$G$307,2,0)</f>
        <v>32786400</v>
      </c>
      <c r="N144" s="46">
        <f>VLOOKUP($A$2:$A$307,[1]Hoja2!$E$1:$G$307,3,0)</f>
        <v>28961320</v>
      </c>
      <c r="O144" s="17" t="b">
        <f t="shared" si="10"/>
        <v>1</v>
      </c>
      <c r="P144" s="17">
        <f t="shared" si="11"/>
        <v>0</v>
      </c>
      <c r="Q144" s="13"/>
      <c r="R144" s="13"/>
      <c r="S144" s="65"/>
    </row>
    <row r="145" spans="1:19" ht="51" hidden="1" x14ac:dyDescent="0.2">
      <c r="A145" s="44" t="s">
        <v>155</v>
      </c>
      <c r="B145" s="43" t="s">
        <v>265</v>
      </c>
      <c r="C145" s="80">
        <v>45679</v>
      </c>
      <c r="D145" s="66">
        <v>45859</v>
      </c>
      <c r="E145" s="86">
        <v>20715366</v>
      </c>
      <c r="F145" s="47">
        <v>20715366</v>
      </c>
      <c r="G145" s="74">
        <v>18298573</v>
      </c>
      <c r="H145" s="76">
        <f t="shared" si="8"/>
        <v>0.88333331885132993</v>
      </c>
      <c r="I145" s="49">
        <f t="shared" si="9"/>
        <v>2416793</v>
      </c>
      <c r="J145" s="49"/>
      <c r="K145" s="49"/>
      <c r="L145" s="50" t="s">
        <v>9</v>
      </c>
      <c r="M145" s="46">
        <f>VLOOKUP($A$2:$A$307,[1]Hoja2!$E$1:$G$307,2,0)</f>
        <v>20715366</v>
      </c>
      <c r="N145" s="46">
        <f>VLOOKUP($A$2:$A$307,[1]Hoja2!$E$1:$G$307,3,0)</f>
        <v>18298573</v>
      </c>
      <c r="O145" s="17" t="b">
        <f t="shared" si="10"/>
        <v>1</v>
      </c>
      <c r="P145" s="17">
        <f t="shared" si="11"/>
        <v>0</v>
      </c>
      <c r="Q145" s="13"/>
      <c r="R145" s="13"/>
      <c r="S145" s="65"/>
    </row>
    <row r="146" spans="1:19" ht="63.75" hidden="1" x14ac:dyDescent="0.2">
      <c r="A146" s="44" t="s">
        <v>156</v>
      </c>
      <c r="B146" s="43" t="s">
        <v>266</v>
      </c>
      <c r="C146" s="80">
        <v>45679</v>
      </c>
      <c r="D146" s="66">
        <v>45859</v>
      </c>
      <c r="E146" s="86">
        <v>40980786</v>
      </c>
      <c r="F146" s="47">
        <v>40980786</v>
      </c>
      <c r="G146" s="74">
        <v>36199694</v>
      </c>
      <c r="H146" s="76">
        <f t="shared" si="8"/>
        <v>0.88333332601282954</v>
      </c>
      <c r="I146" s="49">
        <f t="shared" si="9"/>
        <v>4781092</v>
      </c>
      <c r="J146" s="49"/>
      <c r="K146" s="49"/>
      <c r="L146" s="50" t="s">
        <v>9</v>
      </c>
      <c r="M146" s="46">
        <f>VLOOKUP($A$2:$A$307,[1]Hoja2!$E$1:$G$307,2,0)</f>
        <v>40980786</v>
      </c>
      <c r="N146" s="46">
        <f>VLOOKUP($A$2:$A$307,[1]Hoja2!$E$1:$G$307,3,0)</f>
        <v>36199694</v>
      </c>
      <c r="O146" s="17" t="b">
        <f t="shared" si="10"/>
        <v>1</v>
      </c>
      <c r="P146" s="17">
        <f t="shared" si="11"/>
        <v>0</v>
      </c>
      <c r="Q146" s="13"/>
      <c r="R146" s="13"/>
      <c r="S146" s="65"/>
    </row>
    <row r="147" spans="1:19" ht="63.75" x14ac:dyDescent="0.2">
      <c r="A147" s="44" t="s">
        <v>157</v>
      </c>
      <c r="B147" s="43" t="s">
        <v>386</v>
      </c>
      <c r="C147" s="80">
        <v>45679</v>
      </c>
      <c r="D147" s="66">
        <v>45747</v>
      </c>
      <c r="E147" s="86">
        <v>40980786</v>
      </c>
      <c r="F147" s="47">
        <v>15709301</v>
      </c>
      <c r="G147" s="74">
        <v>15709301</v>
      </c>
      <c r="H147" s="76">
        <f t="shared" si="8"/>
        <v>0.38333332601282954</v>
      </c>
      <c r="I147" s="49">
        <f t="shared" si="9"/>
        <v>0</v>
      </c>
      <c r="J147" s="49"/>
      <c r="K147" s="49">
        <v>25271485</v>
      </c>
      <c r="L147" s="50" t="s">
        <v>9</v>
      </c>
      <c r="M147" s="46">
        <f>VLOOKUP($A$2:$A$307,[1]Hoja2!$E$1:$G$307,2,0)</f>
        <v>15709301</v>
      </c>
      <c r="N147" s="46">
        <f>VLOOKUP($A$2:$A$307,[1]Hoja2!$E$1:$G$307,3,0)</f>
        <v>15709301</v>
      </c>
      <c r="O147" s="17" t="b">
        <f t="shared" si="10"/>
        <v>0</v>
      </c>
      <c r="P147" s="17">
        <f t="shared" si="11"/>
        <v>25271485</v>
      </c>
      <c r="Q147" s="13"/>
      <c r="R147" s="13"/>
      <c r="S147" s="65"/>
    </row>
    <row r="148" spans="1:19" ht="63.75" hidden="1" x14ac:dyDescent="0.2">
      <c r="A148" s="44" t="s">
        <v>158</v>
      </c>
      <c r="B148" s="43" t="s">
        <v>387</v>
      </c>
      <c r="C148" s="80">
        <v>45679</v>
      </c>
      <c r="D148" s="66">
        <v>45859</v>
      </c>
      <c r="E148" s="86">
        <v>36879102</v>
      </c>
      <c r="F148" s="47">
        <v>36879102</v>
      </c>
      <c r="G148" s="74">
        <v>32576540</v>
      </c>
      <c r="H148" s="76">
        <f t="shared" si="8"/>
        <v>0.88333333062177055</v>
      </c>
      <c r="I148" s="49">
        <f t="shared" si="9"/>
        <v>4302562</v>
      </c>
      <c r="J148" s="49"/>
      <c r="K148" s="49"/>
      <c r="L148" s="50" t="s">
        <v>9</v>
      </c>
      <c r="M148" s="46">
        <f>VLOOKUP($A$2:$A$307,[1]Hoja2!$E$1:$G$307,2,0)</f>
        <v>36879102</v>
      </c>
      <c r="N148" s="46">
        <f>VLOOKUP($A$2:$A$307,[1]Hoja2!$E$1:$G$307,3,0)</f>
        <v>32576540</v>
      </c>
      <c r="O148" s="17" t="b">
        <f t="shared" si="10"/>
        <v>1</v>
      </c>
      <c r="P148" s="17">
        <f t="shared" si="11"/>
        <v>0</v>
      </c>
      <c r="Q148" s="13"/>
      <c r="R148" s="13"/>
      <c r="S148" s="65"/>
    </row>
    <row r="149" spans="1:19" ht="63.75" hidden="1" x14ac:dyDescent="0.2">
      <c r="A149" s="44" t="s">
        <v>159</v>
      </c>
      <c r="B149" s="43" t="s">
        <v>267</v>
      </c>
      <c r="C149" s="80">
        <v>45679</v>
      </c>
      <c r="D149" s="66">
        <v>45859</v>
      </c>
      <c r="E149" s="86">
        <v>27020040</v>
      </c>
      <c r="F149" s="47">
        <v>27020040</v>
      </c>
      <c r="G149" s="74">
        <v>23867702</v>
      </c>
      <c r="H149" s="76">
        <f t="shared" si="8"/>
        <v>0.8833333333333333</v>
      </c>
      <c r="I149" s="49">
        <f t="shared" si="9"/>
        <v>3152338</v>
      </c>
      <c r="J149" s="49"/>
      <c r="K149" s="49"/>
      <c r="L149" s="50" t="s">
        <v>9</v>
      </c>
      <c r="M149" s="46">
        <f>VLOOKUP($A$2:$A$307,[1]Hoja2!$E$1:$G$307,2,0)</f>
        <v>27020040</v>
      </c>
      <c r="N149" s="46">
        <f>VLOOKUP($A$2:$A$307,[1]Hoja2!$E$1:$G$307,3,0)</f>
        <v>23867702</v>
      </c>
      <c r="O149" s="17" t="b">
        <f t="shared" si="10"/>
        <v>1</v>
      </c>
      <c r="P149" s="17">
        <f t="shared" si="11"/>
        <v>0</v>
      </c>
      <c r="Q149" s="13"/>
      <c r="R149" s="13"/>
      <c r="S149" s="65"/>
    </row>
    <row r="150" spans="1:19" ht="63.75" hidden="1" x14ac:dyDescent="0.2">
      <c r="A150" s="44" t="s">
        <v>160</v>
      </c>
      <c r="B150" s="43" t="s">
        <v>388</v>
      </c>
      <c r="C150" s="80">
        <v>45679</v>
      </c>
      <c r="D150" s="66">
        <v>45859</v>
      </c>
      <c r="E150" s="86">
        <v>27020040</v>
      </c>
      <c r="F150" s="47">
        <v>27020040</v>
      </c>
      <c r="G150" s="74">
        <v>23867702</v>
      </c>
      <c r="H150" s="76">
        <f t="shared" si="8"/>
        <v>0.8833333333333333</v>
      </c>
      <c r="I150" s="49">
        <f t="shared" si="9"/>
        <v>3152338</v>
      </c>
      <c r="J150" s="49"/>
      <c r="K150" s="49"/>
      <c r="L150" s="50" t="s">
        <v>9</v>
      </c>
      <c r="M150" s="46">
        <f>VLOOKUP($A$2:$A$307,[1]Hoja2!$E$1:$G$307,2,0)</f>
        <v>27020040</v>
      </c>
      <c r="N150" s="46">
        <f>VLOOKUP($A$2:$A$307,[1]Hoja2!$E$1:$G$307,3,0)</f>
        <v>23867702</v>
      </c>
      <c r="O150" s="17" t="b">
        <f t="shared" si="10"/>
        <v>1</v>
      </c>
      <c r="P150" s="17">
        <f t="shared" si="11"/>
        <v>0</v>
      </c>
      <c r="Q150" s="13"/>
      <c r="R150" s="13"/>
      <c r="S150" s="65"/>
    </row>
    <row r="151" spans="1:19" ht="63.75" hidden="1" x14ac:dyDescent="0.2">
      <c r="A151" s="44" t="s">
        <v>161</v>
      </c>
      <c r="B151" s="43" t="s">
        <v>263</v>
      </c>
      <c r="C151" s="80">
        <v>45679</v>
      </c>
      <c r="D151" s="66">
        <v>45859</v>
      </c>
      <c r="E151" s="86">
        <v>16212030</v>
      </c>
      <c r="F151" s="47">
        <v>16212030</v>
      </c>
      <c r="G151" s="74">
        <v>14320627</v>
      </c>
      <c r="H151" s="76">
        <f t="shared" si="8"/>
        <v>0.88333336417462838</v>
      </c>
      <c r="I151" s="49">
        <f t="shared" si="9"/>
        <v>1891403</v>
      </c>
      <c r="J151" s="49"/>
      <c r="K151" s="49"/>
      <c r="L151" s="50" t="s">
        <v>9</v>
      </c>
      <c r="M151" s="46">
        <f>VLOOKUP($A$2:$A$307,[1]Hoja2!$E$1:$G$307,2,0)</f>
        <v>16212030</v>
      </c>
      <c r="N151" s="46">
        <f>VLOOKUP($A$2:$A$307,[1]Hoja2!$E$1:$G$307,3,0)</f>
        <v>14320627</v>
      </c>
      <c r="O151" s="17" t="b">
        <f t="shared" si="10"/>
        <v>1</v>
      </c>
      <c r="P151" s="17">
        <f t="shared" si="11"/>
        <v>0</v>
      </c>
      <c r="Q151" s="13"/>
      <c r="R151" s="13"/>
      <c r="S151" s="65"/>
    </row>
    <row r="152" spans="1:19" ht="51" hidden="1" x14ac:dyDescent="0.2">
      <c r="A152" s="44" t="s">
        <v>162</v>
      </c>
      <c r="B152" s="43" t="s">
        <v>268</v>
      </c>
      <c r="C152" s="80">
        <v>45679</v>
      </c>
      <c r="D152" s="66">
        <v>45859</v>
      </c>
      <c r="E152" s="86">
        <v>36879102</v>
      </c>
      <c r="F152" s="47">
        <v>36879102</v>
      </c>
      <c r="G152" s="74">
        <v>32576540</v>
      </c>
      <c r="H152" s="76">
        <f t="shared" si="8"/>
        <v>0.88333333062177055</v>
      </c>
      <c r="I152" s="49">
        <f t="shared" si="9"/>
        <v>4302562</v>
      </c>
      <c r="J152" s="49"/>
      <c r="K152" s="49"/>
      <c r="L152" s="50" t="s">
        <v>9</v>
      </c>
      <c r="M152" s="46">
        <f>VLOOKUP($A$2:$A$307,[1]Hoja2!$E$1:$G$307,2,0)</f>
        <v>36879102</v>
      </c>
      <c r="N152" s="46">
        <f>VLOOKUP($A$2:$A$307,[1]Hoja2!$E$1:$G$307,3,0)</f>
        <v>32576540</v>
      </c>
      <c r="O152" s="17" t="b">
        <f t="shared" si="10"/>
        <v>1</v>
      </c>
      <c r="P152" s="17">
        <f t="shared" si="11"/>
        <v>0</v>
      </c>
      <c r="Q152" s="13"/>
      <c r="R152" s="13"/>
      <c r="S152" s="65"/>
    </row>
    <row r="153" spans="1:19" ht="63.75" hidden="1" x14ac:dyDescent="0.2">
      <c r="A153" s="44" t="s">
        <v>163</v>
      </c>
      <c r="B153" s="43" t="s">
        <v>262</v>
      </c>
      <c r="C153" s="80">
        <v>45679</v>
      </c>
      <c r="D153" s="66">
        <v>45859</v>
      </c>
      <c r="E153" s="86">
        <v>36879102</v>
      </c>
      <c r="F153" s="47">
        <v>36879102</v>
      </c>
      <c r="G153" s="74">
        <v>32576540</v>
      </c>
      <c r="H153" s="76">
        <f t="shared" si="8"/>
        <v>0.88333333062177055</v>
      </c>
      <c r="I153" s="49">
        <f t="shared" si="9"/>
        <v>4302562</v>
      </c>
      <c r="J153" s="49"/>
      <c r="K153" s="49"/>
      <c r="L153" s="50" t="s">
        <v>9</v>
      </c>
      <c r="M153" s="46">
        <f>VLOOKUP($A$2:$A$307,[1]Hoja2!$E$1:$G$307,2,0)</f>
        <v>36879102</v>
      </c>
      <c r="N153" s="46">
        <f>VLOOKUP($A$2:$A$307,[1]Hoja2!$E$1:$G$307,3,0)</f>
        <v>32576540</v>
      </c>
      <c r="O153" s="17" t="b">
        <f t="shared" si="10"/>
        <v>1</v>
      </c>
      <c r="P153" s="17">
        <f t="shared" si="11"/>
        <v>0</v>
      </c>
      <c r="Q153" s="13"/>
      <c r="R153" s="13"/>
      <c r="S153" s="65"/>
    </row>
    <row r="154" spans="1:19" ht="63.75" hidden="1" x14ac:dyDescent="0.2">
      <c r="A154" s="44" t="s">
        <v>164</v>
      </c>
      <c r="B154" s="43" t="s">
        <v>262</v>
      </c>
      <c r="C154" s="80">
        <v>45679</v>
      </c>
      <c r="D154" s="66">
        <v>45859</v>
      </c>
      <c r="E154" s="86">
        <v>36879102</v>
      </c>
      <c r="F154" s="47">
        <v>36879102</v>
      </c>
      <c r="G154" s="74">
        <v>32576540</v>
      </c>
      <c r="H154" s="76">
        <f t="shared" si="8"/>
        <v>0.88333333062177055</v>
      </c>
      <c r="I154" s="49">
        <f t="shared" si="9"/>
        <v>4302562</v>
      </c>
      <c r="J154" s="49"/>
      <c r="K154" s="49"/>
      <c r="L154" s="50" t="s">
        <v>9</v>
      </c>
      <c r="M154" s="46">
        <f>VLOOKUP($A$2:$A$307,[1]Hoja2!$E$1:$G$307,2,0)</f>
        <v>36879102</v>
      </c>
      <c r="N154" s="46">
        <f>VLOOKUP($A$2:$A$307,[1]Hoja2!$E$1:$G$307,3,0)</f>
        <v>32576540</v>
      </c>
      <c r="O154" s="17" t="b">
        <f t="shared" si="10"/>
        <v>1</v>
      </c>
      <c r="P154" s="17">
        <f t="shared" si="11"/>
        <v>0</v>
      </c>
      <c r="Q154" s="13"/>
      <c r="R154" s="13"/>
      <c r="S154" s="65"/>
    </row>
    <row r="155" spans="1:19" ht="76.5" hidden="1" x14ac:dyDescent="0.2">
      <c r="A155" s="44" t="s">
        <v>165</v>
      </c>
      <c r="B155" s="43" t="s">
        <v>269</v>
      </c>
      <c r="C155" s="80">
        <v>45679</v>
      </c>
      <c r="D155" s="66">
        <v>45859</v>
      </c>
      <c r="E155" s="86">
        <v>36879102</v>
      </c>
      <c r="F155" s="47">
        <v>36879102</v>
      </c>
      <c r="G155" s="74">
        <v>32576540</v>
      </c>
      <c r="H155" s="76">
        <f t="shared" si="8"/>
        <v>0.88333333062177055</v>
      </c>
      <c r="I155" s="49">
        <f t="shared" si="9"/>
        <v>4302562</v>
      </c>
      <c r="J155" s="49"/>
      <c r="K155" s="49"/>
      <c r="L155" s="50" t="s">
        <v>9</v>
      </c>
      <c r="M155" s="46">
        <f>VLOOKUP($A$2:$A$307,[1]Hoja2!$E$1:$G$307,2,0)</f>
        <v>36879102</v>
      </c>
      <c r="N155" s="46">
        <f>VLOOKUP($A$2:$A$307,[1]Hoja2!$E$1:$G$307,3,0)</f>
        <v>32576540</v>
      </c>
      <c r="O155" s="17" t="b">
        <f t="shared" si="10"/>
        <v>1</v>
      </c>
      <c r="P155" s="17">
        <f t="shared" si="11"/>
        <v>0</v>
      </c>
      <c r="Q155" s="13"/>
      <c r="R155" s="13"/>
      <c r="S155" s="65"/>
    </row>
    <row r="156" spans="1:19" ht="51" x14ac:dyDescent="0.2">
      <c r="A156" s="44" t="s">
        <v>11</v>
      </c>
      <c r="B156" s="43" t="s">
        <v>182</v>
      </c>
      <c r="C156" s="80">
        <v>45688</v>
      </c>
      <c r="D156" s="66">
        <v>46022</v>
      </c>
      <c r="E156" s="47">
        <v>2035386271</v>
      </c>
      <c r="F156" s="47">
        <v>2035386271</v>
      </c>
      <c r="G156" s="74">
        <v>1367567713</v>
      </c>
      <c r="H156" s="76">
        <f t="shared" si="8"/>
        <v>0.67189591110295943</v>
      </c>
      <c r="I156" s="49">
        <f t="shared" si="9"/>
        <v>667818558</v>
      </c>
      <c r="J156" s="49">
        <f>+M156-E156</f>
        <v>0</v>
      </c>
      <c r="K156" s="49"/>
      <c r="L156" s="50" t="s">
        <v>284</v>
      </c>
      <c r="M156" s="46">
        <f>VLOOKUP($A$2:$A$307,[1]Hoja2!$E$1:$G$307,2,0)</f>
        <v>2035386271</v>
      </c>
      <c r="N156" s="46">
        <f>VLOOKUP($A$2:$A$307,[1]Hoja2!$E$1:$G$307,3,0)</f>
        <v>1367567713</v>
      </c>
      <c r="O156" s="17" t="b">
        <f t="shared" si="10"/>
        <v>1</v>
      </c>
      <c r="P156" s="17">
        <f t="shared" si="11"/>
        <v>0</v>
      </c>
      <c r="Q156" s="13"/>
      <c r="R156" s="13"/>
      <c r="S156" s="65"/>
    </row>
    <row r="157" spans="1:19" ht="89.25" hidden="1" x14ac:dyDescent="0.2">
      <c r="A157" s="44" t="s">
        <v>393</v>
      </c>
      <c r="B157" s="43" t="s">
        <v>412</v>
      </c>
      <c r="C157" s="80">
        <v>45717</v>
      </c>
      <c r="D157" s="66">
        <v>46022</v>
      </c>
      <c r="E157" s="86">
        <v>2088406757</v>
      </c>
      <c r="F157" s="47">
        <v>2088406757</v>
      </c>
      <c r="G157" s="74">
        <v>1995397934</v>
      </c>
      <c r="H157" s="76">
        <f t="shared" si="8"/>
        <v>0.95546422042150092</v>
      </c>
      <c r="I157" s="49">
        <f t="shared" si="9"/>
        <v>93008823</v>
      </c>
      <c r="J157" s="49"/>
      <c r="K157" s="49"/>
      <c r="L157" s="50" t="s">
        <v>284</v>
      </c>
      <c r="M157" s="46">
        <f>VLOOKUP($A$2:$A$307,[1]Hoja2!$E$1:$G$307,2,0)</f>
        <v>2088406757</v>
      </c>
      <c r="N157" s="46">
        <f>VLOOKUP($A$2:$A$307,[1]Hoja2!$E$1:$G$307,3,0)</f>
        <v>1995397934</v>
      </c>
      <c r="O157" s="17" t="b">
        <f t="shared" si="10"/>
        <v>1</v>
      </c>
      <c r="P157" s="17">
        <f t="shared" si="11"/>
        <v>0</v>
      </c>
      <c r="Q157" s="13"/>
      <c r="R157" s="13"/>
      <c r="S157" s="65"/>
    </row>
    <row r="158" spans="1:19" ht="76.5" x14ac:dyDescent="0.2">
      <c r="A158" s="44" t="s">
        <v>166</v>
      </c>
      <c r="B158" s="43" t="s">
        <v>270</v>
      </c>
      <c r="C158" s="80">
        <v>45686</v>
      </c>
      <c r="D158" s="66">
        <v>45866</v>
      </c>
      <c r="E158" s="86">
        <v>40980786</v>
      </c>
      <c r="F158" s="47">
        <v>25043814</v>
      </c>
      <c r="G158" s="74">
        <v>25043814</v>
      </c>
      <c r="H158" s="76">
        <f t="shared" si="8"/>
        <v>0.61111111924500428</v>
      </c>
      <c r="I158" s="49">
        <f t="shared" si="9"/>
        <v>0</v>
      </c>
      <c r="J158" s="49"/>
      <c r="K158" s="49">
        <v>15936972</v>
      </c>
      <c r="L158" s="50" t="s">
        <v>9</v>
      </c>
      <c r="M158" s="46">
        <f>VLOOKUP($A$2:$A$307,[1]Hoja2!$E$1:$G$307,2,0)</f>
        <v>25043814</v>
      </c>
      <c r="N158" s="46">
        <f>VLOOKUP($A$2:$A$307,[1]Hoja2!$E$1:$G$307,3,0)</f>
        <v>25043814</v>
      </c>
      <c r="O158" s="17" t="b">
        <f t="shared" si="10"/>
        <v>0</v>
      </c>
      <c r="P158" s="17">
        <f t="shared" si="11"/>
        <v>15936972</v>
      </c>
      <c r="Q158" s="13"/>
      <c r="R158" s="13"/>
      <c r="S158" s="65"/>
    </row>
    <row r="159" spans="1:19" ht="63.75" hidden="1" x14ac:dyDescent="0.2">
      <c r="A159" s="44" t="s">
        <v>167</v>
      </c>
      <c r="B159" s="43" t="s">
        <v>271</v>
      </c>
      <c r="C159" s="80">
        <v>45686</v>
      </c>
      <c r="D159" s="66">
        <v>45866</v>
      </c>
      <c r="E159" s="86">
        <v>36879102</v>
      </c>
      <c r="F159" s="47">
        <v>36879102</v>
      </c>
      <c r="G159" s="74">
        <v>31142353</v>
      </c>
      <c r="H159" s="76">
        <f t="shared" si="8"/>
        <v>0.84444444986756995</v>
      </c>
      <c r="I159" s="49">
        <f t="shared" si="9"/>
        <v>5736749</v>
      </c>
      <c r="J159" s="49"/>
      <c r="K159" s="49"/>
      <c r="L159" s="50" t="s">
        <v>9</v>
      </c>
      <c r="M159" s="46">
        <f>VLOOKUP($A$2:$A$307,[1]Hoja2!$E$1:$G$307,2,0)</f>
        <v>36879102</v>
      </c>
      <c r="N159" s="46">
        <f>VLOOKUP($A$2:$A$307,[1]Hoja2!$E$1:$G$307,3,0)</f>
        <v>31142353</v>
      </c>
      <c r="O159" s="17" t="b">
        <f t="shared" si="10"/>
        <v>1</v>
      </c>
      <c r="P159" s="17">
        <f t="shared" si="11"/>
        <v>0</v>
      </c>
      <c r="Q159" s="13"/>
      <c r="R159" s="13"/>
      <c r="S159" s="65"/>
    </row>
    <row r="160" spans="1:19" ht="63.75" hidden="1" x14ac:dyDescent="0.2">
      <c r="A160" s="44" t="s">
        <v>168</v>
      </c>
      <c r="B160" s="43" t="s">
        <v>272</v>
      </c>
      <c r="C160" s="80">
        <v>45686</v>
      </c>
      <c r="D160" s="66">
        <v>45866</v>
      </c>
      <c r="E160" s="86">
        <v>36879102</v>
      </c>
      <c r="F160" s="47">
        <v>36879102</v>
      </c>
      <c r="G160" s="74">
        <v>31142353</v>
      </c>
      <c r="H160" s="76">
        <f t="shared" si="8"/>
        <v>0.84444444986756995</v>
      </c>
      <c r="I160" s="49">
        <f t="shared" si="9"/>
        <v>5736749</v>
      </c>
      <c r="J160" s="49"/>
      <c r="K160" s="49"/>
      <c r="L160" s="50" t="s">
        <v>9</v>
      </c>
      <c r="M160" s="46">
        <f>VLOOKUP($A$2:$A$307,[1]Hoja2!$E$1:$G$307,2,0)</f>
        <v>36879102</v>
      </c>
      <c r="N160" s="46">
        <f>VLOOKUP($A$2:$A$307,[1]Hoja2!$E$1:$G$307,3,0)</f>
        <v>31142353</v>
      </c>
      <c r="O160" s="17" t="b">
        <f t="shared" si="10"/>
        <v>1</v>
      </c>
      <c r="P160" s="17">
        <f t="shared" si="11"/>
        <v>0</v>
      </c>
      <c r="Q160" s="13"/>
      <c r="R160" s="13"/>
      <c r="S160" s="65"/>
    </row>
    <row r="161" spans="1:19" ht="63.75" hidden="1" x14ac:dyDescent="0.2">
      <c r="A161" s="44" t="s">
        <v>169</v>
      </c>
      <c r="B161" s="43" t="s">
        <v>273</v>
      </c>
      <c r="C161" s="80">
        <v>45686</v>
      </c>
      <c r="D161" s="66">
        <v>45866</v>
      </c>
      <c r="E161" s="86">
        <v>36879102</v>
      </c>
      <c r="F161" s="47">
        <v>36879102</v>
      </c>
      <c r="G161" s="74">
        <v>31142353</v>
      </c>
      <c r="H161" s="76">
        <f t="shared" si="8"/>
        <v>0.84444444986756995</v>
      </c>
      <c r="I161" s="49">
        <f t="shared" si="9"/>
        <v>5736749</v>
      </c>
      <c r="J161" s="49"/>
      <c r="K161" s="49"/>
      <c r="L161" s="50" t="s">
        <v>9</v>
      </c>
      <c r="M161" s="46">
        <f>VLOOKUP($A$2:$A$307,[1]Hoja2!$E$1:$G$307,2,0)</f>
        <v>36879102</v>
      </c>
      <c r="N161" s="46">
        <f>VLOOKUP($A$2:$A$307,[1]Hoja2!$E$1:$G$307,3,0)</f>
        <v>31142353</v>
      </c>
      <c r="O161" s="17" t="b">
        <f t="shared" si="10"/>
        <v>1</v>
      </c>
      <c r="P161" s="17">
        <f t="shared" si="11"/>
        <v>0</v>
      </c>
      <c r="Q161" s="13"/>
      <c r="R161" s="13"/>
      <c r="S161" s="65"/>
    </row>
    <row r="162" spans="1:19" ht="76.5" hidden="1" x14ac:dyDescent="0.2">
      <c r="A162" s="44" t="s">
        <v>170</v>
      </c>
      <c r="B162" s="43" t="s">
        <v>274</v>
      </c>
      <c r="C162" s="80">
        <v>45686</v>
      </c>
      <c r="D162" s="66">
        <v>45866</v>
      </c>
      <c r="E162" s="86">
        <v>28960818</v>
      </c>
      <c r="F162" s="47">
        <v>28960818</v>
      </c>
      <c r="G162" s="74">
        <v>24455802</v>
      </c>
      <c r="H162" s="76">
        <f t="shared" si="8"/>
        <v>0.84444444904836602</v>
      </c>
      <c r="I162" s="49">
        <f t="shared" si="9"/>
        <v>4505016</v>
      </c>
      <c r="J162" s="49"/>
      <c r="K162" s="49"/>
      <c r="L162" s="50" t="s">
        <v>9</v>
      </c>
      <c r="M162" s="46">
        <f>VLOOKUP($A$2:$A$307,[1]Hoja2!$E$1:$G$307,2,0)</f>
        <v>28960818</v>
      </c>
      <c r="N162" s="46">
        <f>VLOOKUP($A$2:$A$307,[1]Hoja2!$E$1:$G$307,3,0)</f>
        <v>24455802</v>
      </c>
      <c r="O162" s="17" t="b">
        <f t="shared" si="10"/>
        <v>1</v>
      </c>
      <c r="P162" s="17">
        <f t="shared" si="11"/>
        <v>0</v>
      </c>
      <c r="Q162" s="13"/>
      <c r="R162" s="13"/>
      <c r="S162" s="65"/>
    </row>
    <row r="163" spans="1:19" ht="63.75" hidden="1" x14ac:dyDescent="0.2">
      <c r="A163" s="44" t="s">
        <v>171</v>
      </c>
      <c r="B163" s="43" t="s">
        <v>275</v>
      </c>
      <c r="C163" s="80">
        <v>45686</v>
      </c>
      <c r="D163" s="66">
        <v>45866</v>
      </c>
      <c r="E163" s="86">
        <v>36879102</v>
      </c>
      <c r="F163" s="47">
        <v>36879102</v>
      </c>
      <c r="G163" s="74">
        <v>31142353</v>
      </c>
      <c r="H163" s="76">
        <f t="shared" si="8"/>
        <v>0.84444444986756995</v>
      </c>
      <c r="I163" s="49">
        <f t="shared" si="9"/>
        <v>5736749</v>
      </c>
      <c r="J163" s="49"/>
      <c r="K163" s="49"/>
      <c r="L163" s="50" t="s">
        <v>9</v>
      </c>
      <c r="M163" s="46">
        <f>VLOOKUP($A$2:$A$307,[1]Hoja2!$E$1:$G$307,2,0)</f>
        <v>36879102</v>
      </c>
      <c r="N163" s="46">
        <f>VLOOKUP($A$2:$A$307,[1]Hoja2!$E$1:$G$307,3,0)</f>
        <v>31142353</v>
      </c>
      <c r="O163" s="17" t="b">
        <f t="shared" si="10"/>
        <v>1</v>
      </c>
      <c r="P163" s="17">
        <f t="shared" si="11"/>
        <v>0</v>
      </c>
      <c r="Q163" s="13"/>
      <c r="R163" s="13"/>
      <c r="S163" s="65"/>
    </row>
    <row r="164" spans="1:19" ht="63.75" hidden="1" x14ac:dyDescent="0.2">
      <c r="A164" s="44" t="s">
        <v>172</v>
      </c>
      <c r="B164" s="43" t="s">
        <v>276</v>
      </c>
      <c r="C164" s="80">
        <v>45686</v>
      </c>
      <c r="D164" s="66">
        <v>45866</v>
      </c>
      <c r="E164" s="86">
        <v>36879102</v>
      </c>
      <c r="F164" s="47">
        <v>36879102</v>
      </c>
      <c r="G164" s="74">
        <v>31142353</v>
      </c>
      <c r="H164" s="76">
        <f t="shared" si="8"/>
        <v>0.84444444986756995</v>
      </c>
      <c r="I164" s="49">
        <f t="shared" si="9"/>
        <v>5736749</v>
      </c>
      <c r="J164" s="49"/>
      <c r="K164" s="49"/>
      <c r="L164" s="50" t="s">
        <v>9</v>
      </c>
      <c r="M164" s="46">
        <f>VLOOKUP($A$2:$A$307,[1]Hoja2!$E$1:$G$307,2,0)</f>
        <v>36879102</v>
      </c>
      <c r="N164" s="46">
        <f>VLOOKUP($A$2:$A$307,[1]Hoja2!$E$1:$G$307,3,0)</f>
        <v>31142353</v>
      </c>
      <c r="O164" s="17" t="b">
        <f t="shared" si="10"/>
        <v>1</v>
      </c>
      <c r="P164" s="17">
        <f t="shared" si="11"/>
        <v>0</v>
      </c>
      <c r="Q164" s="13"/>
      <c r="R164" s="13"/>
      <c r="S164" s="65"/>
    </row>
    <row r="165" spans="1:19" ht="63.75" hidden="1" x14ac:dyDescent="0.2">
      <c r="A165" s="44" t="s">
        <v>173</v>
      </c>
      <c r="B165" s="43" t="s">
        <v>389</v>
      </c>
      <c r="C165" s="80">
        <v>45686</v>
      </c>
      <c r="D165" s="66">
        <v>45866</v>
      </c>
      <c r="E165" s="86">
        <v>14520000</v>
      </c>
      <c r="F165" s="47">
        <v>14520000</v>
      </c>
      <c r="G165" s="74">
        <v>12261333</v>
      </c>
      <c r="H165" s="76">
        <f t="shared" si="8"/>
        <v>0.84444442148760335</v>
      </c>
      <c r="I165" s="49">
        <f t="shared" si="9"/>
        <v>2258667</v>
      </c>
      <c r="J165" s="49"/>
      <c r="K165" s="49"/>
      <c r="L165" s="50" t="s">
        <v>9</v>
      </c>
      <c r="M165" s="46">
        <f>VLOOKUP($A$2:$A$307,[1]Hoja2!$E$1:$G$307,2,0)</f>
        <v>14520000</v>
      </c>
      <c r="N165" s="46">
        <f>VLOOKUP($A$2:$A$307,[1]Hoja2!$E$1:$G$307,3,0)</f>
        <v>12261333</v>
      </c>
      <c r="O165" s="17" t="b">
        <f t="shared" si="10"/>
        <v>1</v>
      </c>
      <c r="P165" s="17">
        <f t="shared" si="11"/>
        <v>0</v>
      </c>
      <c r="Q165" s="13"/>
      <c r="R165" s="13"/>
      <c r="S165" s="65"/>
    </row>
    <row r="166" spans="1:19" ht="51" hidden="1" x14ac:dyDescent="0.2">
      <c r="A166" s="44" t="s">
        <v>174</v>
      </c>
      <c r="B166" s="43" t="s">
        <v>277</v>
      </c>
      <c r="C166" s="80">
        <v>45686</v>
      </c>
      <c r="D166" s="66">
        <v>45866</v>
      </c>
      <c r="E166" s="86">
        <v>14520000</v>
      </c>
      <c r="F166" s="47">
        <v>14520000</v>
      </c>
      <c r="G166" s="74">
        <v>12261333</v>
      </c>
      <c r="H166" s="76">
        <f t="shared" si="8"/>
        <v>0.84444442148760335</v>
      </c>
      <c r="I166" s="49">
        <f t="shared" si="9"/>
        <v>2258667</v>
      </c>
      <c r="J166" s="49"/>
      <c r="K166" s="49"/>
      <c r="L166" s="50" t="s">
        <v>9</v>
      </c>
      <c r="M166" s="46">
        <f>VLOOKUP($A$2:$A$307,[1]Hoja2!$E$1:$G$307,2,0)</f>
        <v>14520000</v>
      </c>
      <c r="N166" s="46">
        <f>VLOOKUP($A$2:$A$307,[1]Hoja2!$E$1:$G$307,3,0)</f>
        <v>12261333</v>
      </c>
      <c r="O166" s="17" t="b">
        <f t="shared" si="10"/>
        <v>1</v>
      </c>
      <c r="P166" s="17">
        <f t="shared" si="11"/>
        <v>0</v>
      </c>
      <c r="Q166" s="13"/>
      <c r="R166" s="13"/>
      <c r="S166" s="65"/>
    </row>
    <row r="167" spans="1:19" ht="63.75" hidden="1" x14ac:dyDescent="0.2">
      <c r="A167" s="44" t="s">
        <v>175</v>
      </c>
      <c r="B167" s="43" t="s">
        <v>278</v>
      </c>
      <c r="C167" s="80">
        <v>45686</v>
      </c>
      <c r="D167" s="66">
        <v>45866</v>
      </c>
      <c r="E167" s="86">
        <v>36879102</v>
      </c>
      <c r="F167" s="47">
        <v>36879102</v>
      </c>
      <c r="G167" s="74">
        <v>31142353</v>
      </c>
      <c r="H167" s="76">
        <f t="shared" si="8"/>
        <v>0.84444444986756995</v>
      </c>
      <c r="I167" s="49">
        <f t="shared" si="9"/>
        <v>5736749</v>
      </c>
      <c r="J167" s="49"/>
      <c r="K167" s="49"/>
      <c r="L167" s="50" t="s">
        <v>9</v>
      </c>
      <c r="M167" s="46">
        <f>VLOOKUP($A$2:$A$307,[1]Hoja2!$E$1:$G$307,2,0)</f>
        <v>36879102</v>
      </c>
      <c r="N167" s="46">
        <f>VLOOKUP($A$2:$A$307,[1]Hoja2!$E$1:$G$307,3,0)</f>
        <v>31142353</v>
      </c>
      <c r="O167" s="17" t="b">
        <f t="shared" si="10"/>
        <v>1</v>
      </c>
      <c r="P167" s="17">
        <f t="shared" si="11"/>
        <v>0</v>
      </c>
      <c r="Q167" s="13"/>
      <c r="R167" s="13"/>
      <c r="S167" s="65"/>
    </row>
    <row r="168" spans="1:19" ht="63.75" hidden="1" x14ac:dyDescent="0.2">
      <c r="A168" s="44" t="s">
        <v>176</v>
      </c>
      <c r="B168" s="43" t="s">
        <v>279</v>
      </c>
      <c r="C168" s="80">
        <v>45686</v>
      </c>
      <c r="D168" s="66">
        <v>45866</v>
      </c>
      <c r="E168" s="86">
        <v>36879102</v>
      </c>
      <c r="F168" s="47">
        <v>36879102</v>
      </c>
      <c r="G168" s="74">
        <v>31142353</v>
      </c>
      <c r="H168" s="76">
        <f t="shared" si="8"/>
        <v>0.84444444986756995</v>
      </c>
      <c r="I168" s="49">
        <f t="shared" si="9"/>
        <v>5736749</v>
      </c>
      <c r="J168" s="49"/>
      <c r="K168" s="49"/>
      <c r="L168" s="50" t="s">
        <v>9</v>
      </c>
      <c r="M168" s="46">
        <f>VLOOKUP($A$2:$A$307,[1]Hoja2!$E$1:$G$307,2,0)</f>
        <v>36879102</v>
      </c>
      <c r="N168" s="46">
        <f>VLOOKUP($A$2:$A$307,[1]Hoja2!$E$1:$G$307,3,0)</f>
        <v>31142353</v>
      </c>
      <c r="O168" s="17" t="b">
        <f t="shared" si="10"/>
        <v>1</v>
      </c>
      <c r="P168" s="17">
        <f t="shared" si="11"/>
        <v>0</v>
      </c>
      <c r="Q168" s="13"/>
      <c r="R168" s="13"/>
      <c r="S168" s="65"/>
    </row>
    <row r="169" spans="1:19" ht="63.75" hidden="1" x14ac:dyDescent="0.2">
      <c r="A169" s="44" t="s">
        <v>177</v>
      </c>
      <c r="B169" s="43" t="s">
        <v>280</v>
      </c>
      <c r="C169" s="80">
        <v>45686</v>
      </c>
      <c r="D169" s="66">
        <v>45866</v>
      </c>
      <c r="E169" s="86">
        <v>36879102</v>
      </c>
      <c r="F169" s="47">
        <v>36879102</v>
      </c>
      <c r="G169" s="74">
        <v>31142353</v>
      </c>
      <c r="H169" s="76">
        <f t="shared" si="8"/>
        <v>0.84444444986756995</v>
      </c>
      <c r="I169" s="49">
        <f t="shared" si="9"/>
        <v>5736749</v>
      </c>
      <c r="J169" s="49"/>
      <c r="K169" s="49"/>
      <c r="L169" s="50" t="s">
        <v>9</v>
      </c>
      <c r="M169" s="46">
        <f>VLOOKUP($A$2:$A$307,[1]Hoja2!$E$1:$G$307,2,0)</f>
        <v>36879102</v>
      </c>
      <c r="N169" s="46">
        <f>VLOOKUP($A$2:$A$307,[1]Hoja2!$E$1:$G$307,3,0)</f>
        <v>31142353</v>
      </c>
      <c r="O169" s="17" t="b">
        <f t="shared" si="10"/>
        <v>1</v>
      </c>
      <c r="P169" s="17">
        <f t="shared" si="11"/>
        <v>0</v>
      </c>
      <c r="Q169" s="13"/>
      <c r="R169" s="13"/>
      <c r="S169" s="65"/>
    </row>
    <row r="170" spans="1:19" ht="63.75" hidden="1" x14ac:dyDescent="0.2">
      <c r="A170" s="44" t="s">
        <v>178</v>
      </c>
      <c r="B170" s="43" t="s">
        <v>281</v>
      </c>
      <c r="C170" s="80">
        <v>45686</v>
      </c>
      <c r="D170" s="66">
        <v>45866</v>
      </c>
      <c r="E170" s="86">
        <v>36879102</v>
      </c>
      <c r="F170" s="47">
        <v>36879102</v>
      </c>
      <c r="G170" s="74">
        <v>31142353</v>
      </c>
      <c r="H170" s="76">
        <f t="shared" si="8"/>
        <v>0.84444444986756995</v>
      </c>
      <c r="I170" s="49">
        <f t="shared" si="9"/>
        <v>5736749</v>
      </c>
      <c r="J170" s="49"/>
      <c r="K170" s="49"/>
      <c r="L170" s="50" t="s">
        <v>9</v>
      </c>
      <c r="M170" s="46">
        <f>VLOOKUP($A$2:$A$307,[1]Hoja2!$E$1:$G$307,2,0)</f>
        <v>36879102</v>
      </c>
      <c r="N170" s="46">
        <f>VLOOKUP($A$2:$A$307,[1]Hoja2!$E$1:$G$307,3,0)</f>
        <v>31142353</v>
      </c>
      <c r="O170" s="17" t="b">
        <f t="shared" si="10"/>
        <v>1</v>
      </c>
      <c r="P170" s="17">
        <f t="shared" si="11"/>
        <v>0</v>
      </c>
      <c r="Q170" s="13"/>
      <c r="R170" s="13"/>
      <c r="S170" s="65"/>
    </row>
    <row r="171" spans="1:19" ht="76.5" x14ac:dyDescent="0.2">
      <c r="A171" s="44" t="s">
        <v>179</v>
      </c>
      <c r="B171" s="43" t="s">
        <v>282</v>
      </c>
      <c r="C171" s="80">
        <v>45686</v>
      </c>
      <c r="D171" s="66">
        <v>45716</v>
      </c>
      <c r="E171" s="86">
        <v>16212030</v>
      </c>
      <c r="F171" s="47">
        <v>2882139</v>
      </c>
      <c r="G171" s="74">
        <v>2882139</v>
      </c>
      <c r="H171" s="76">
        <f t="shared" si="8"/>
        <v>0.17777779833864113</v>
      </c>
      <c r="I171" s="49">
        <f t="shared" si="9"/>
        <v>0</v>
      </c>
      <c r="J171" s="49"/>
      <c r="K171" s="49">
        <v>13329891</v>
      </c>
      <c r="L171" s="50" t="s">
        <v>9</v>
      </c>
      <c r="M171" s="46">
        <f>VLOOKUP($A$2:$A$307,[1]Hoja2!$E$1:$G$307,2,0)</f>
        <v>2882139</v>
      </c>
      <c r="N171" s="46">
        <f>VLOOKUP($A$2:$A$307,[1]Hoja2!$E$1:$G$307,3,0)</f>
        <v>2882139</v>
      </c>
      <c r="O171" s="17" t="b">
        <f t="shared" si="10"/>
        <v>0</v>
      </c>
      <c r="P171" s="17">
        <f t="shared" si="11"/>
        <v>13329891</v>
      </c>
      <c r="Q171" s="13"/>
      <c r="R171" s="13"/>
      <c r="S171" s="65"/>
    </row>
    <row r="172" spans="1:19" ht="76.5" hidden="1" x14ac:dyDescent="0.2">
      <c r="A172" s="44" t="s">
        <v>180</v>
      </c>
      <c r="B172" s="43" t="s">
        <v>283</v>
      </c>
      <c r="C172" s="80">
        <v>45686</v>
      </c>
      <c r="D172" s="66">
        <v>45866</v>
      </c>
      <c r="E172" s="86">
        <v>16212030</v>
      </c>
      <c r="F172" s="47">
        <v>16212030</v>
      </c>
      <c r="G172" s="74">
        <v>13690159</v>
      </c>
      <c r="H172" s="76">
        <f t="shared" si="8"/>
        <v>0.84444446500530779</v>
      </c>
      <c r="I172" s="49">
        <f t="shared" si="9"/>
        <v>2521871</v>
      </c>
      <c r="J172" s="49"/>
      <c r="K172" s="49"/>
      <c r="L172" s="50" t="s">
        <v>9</v>
      </c>
      <c r="M172" s="46">
        <f>VLOOKUP($A$2:$A$307,[1]Hoja2!$E$1:$G$307,2,0)</f>
        <v>16212030</v>
      </c>
      <c r="N172" s="46">
        <f>VLOOKUP($A$2:$A$307,[1]Hoja2!$E$1:$G$307,3,0)</f>
        <v>13690159</v>
      </c>
      <c r="O172" s="17" t="b">
        <f t="shared" si="10"/>
        <v>1</v>
      </c>
      <c r="P172" s="17">
        <f t="shared" si="11"/>
        <v>0</v>
      </c>
      <c r="Q172" s="13"/>
      <c r="R172" s="13"/>
      <c r="S172" s="65"/>
    </row>
    <row r="173" spans="1:19" ht="102" hidden="1" x14ac:dyDescent="0.2">
      <c r="A173" s="44" t="s">
        <v>285</v>
      </c>
      <c r="B173" s="43" t="s">
        <v>311</v>
      </c>
      <c r="C173" s="80">
        <v>45689</v>
      </c>
      <c r="D173" s="66">
        <v>46022</v>
      </c>
      <c r="E173" s="86">
        <v>829000410</v>
      </c>
      <c r="F173" s="47">
        <v>829000410</v>
      </c>
      <c r="G173" s="74">
        <v>770162777</v>
      </c>
      <c r="H173" s="76">
        <f t="shared" si="8"/>
        <v>0.92902580952885172</v>
      </c>
      <c r="I173" s="49">
        <f t="shared" si="9"/>
        <v>58837633</v>
      </c>
      <c r="J173" s="49"/>
      <c r="K173" s="49"/>
      <c r="L173" s="50" t="s">
        <v>284</v>
      </c>
      <c r="M173" s="46">
        <f>VLOOKUP($A$2:$A$307,[1]Hoja2!$E$1:$G$307,2,0)</f>
        <v>829000410</v>
      </c>
      <c r="N173" s="46">
        <f>VLOOKUP($A$2:$A$307,[1]Hoja2!$E$1:$G$307,3,0)</f>
        <v>770162777</v>
      </c>
      <c r="O173" s="17" t="b">
        <f t="shared" si="10"/>
        <v>1</v>
      </c>
      <c r="P173" s="17">
        <f t="shared" si="11"/>
        <v>0</v>
      </c>
      <c r="Q173" s="13"/>
      <c r="R173" s="13"/>
      <c r="S173" s="65"/>
    </row>
    <row r="174" spans="1:19" ht="63.75" hidden="1" x14ac:dyDescent="0.2">
      <c r="A174" s="44" t="s">
        <v>181</v>
      </c>
      <c r="B174" s="43" t="s">
        <v>262</v>
      </c>
      <c r="C174" s="80">
        <v>45686</v>
      </c>
      <c r="D174" s="66">
        <v>45866</v>
      </c>
      <c r="E174" s="86">
        <v>36879102</v>
      </c>
      <c r="F174" s="47">
        <v>36879102</v>
      </c>
      <c r="G174" s="74">
        <v>31142353</v>
      </c>
      <c r="H174" s="76">
        <f t="shared" si="8"/>
        <v>0.84444444986756995</v>
      </c>
      <c r="I174" s="49">
        <f t="shared" si="9"/>
        <v>5736749</v>
      </c>
      <c r="J174" s="49"/>
      <c r="K174" s="49"/>
      <c r="L174" s="50" t="s">
        <v>9</v>
      </c>
      <c r="M174" s="46">
        <f>VLOOKUP($A$2:$A$307,[1]Hoja2!$E$1:$G$307,2,0)</f>
        <v>36879102</v>
      </c>
      <c r="N174" s="46">
        <f>VLOOKUP($A$2:$A$307,[1]Hoja2!$E$1:$G$307,3,0)</f>
        <v>31142353</v>
      </c>
      <c r="O174" s="17" t="b">
        <f t="shared" si="10"/>
        <v>1</v>
      </c>
      <c r="P174" s="17">
        <f t="shared" si="11"/>
        <v>0</v>
      </c>
      <c r="Q174" s="13"/>
      <c r="R174" s="13"/>
      <c r="S174" s="65"/>
    </row>
    <row r="175" spans="1:19" ht="63.75" hidden="1" x14ac:dyDescent="0.2">
      <c r="A175" s="44" t="s">
        <v>394</v>
      </c>
      <c r="B175" s="43" t="s">
        <v>413</v>
      </c>
      <c r="C175" s="80">
        <v>45717</v>
      </c>
      <c r="D175" s="66">
        <v>46022</v>
      </c>
      <c r="E175" s="86">
        <v>46097420</v>
      </c>
      <c r="F175" s="47">
        <v>46097420</v>
      </c>
      <c r="G175" s="74">
        <v>5894470</v>
      </c>
      <c r="H175" s="76">
        <f t="shared" si="8"/>
        <v>0.1278698460781536</v>
      </c>
      <c r="I175" s="49">
        <f t="shared" si="9"/>
        <v>40202950</v>
      </c>
      <c r="J175" s="49"/>
      <c r="K175" s="49"/>
      <c r="L175" s="50" t="s">
        <v>284</v>
      </c>
      <c r="M175" s="46">
        <f>VLOOKUP($A$2:$A$307,[1]Hoja2!$E$1:$G$307,2,0)</f>
        <v>46097420</v>
      </c>
      <c r="N175" s="46">
        <f>VLOOKUP($A$2:$A$307,[1]Hoja2!$E$1:$G$307,3,0)</f>
        <v>5894470</v>
      </c>
      <c r="O175" s="17" t="b">
        <f t="shared" si="10"/>
        <v>1</v>
      </c>
      <c r="P175" s="17">
        <f t="shared" si="11"/>
        <v>0</v>
      </c>
      <c r="Q175" s="13"/>
      <c r="R175" s="13"/>
      <c r="S175" s="65"/>
    </row>
    <row r="176" spans="1:19" ht="51" hidden="1" x14ac:dyDescent="0.2">
      <c r="A176" s="44" t="s">
        <v>286</v>
      </c>
      <c r="B176" s="43" t="s">
        <v>330</v>
      </c>
      <c r="C176" s="80">
        <v>45691</v>
      </c>
      <c r="D176" s="66">
        <v>45871</v>
      </c>
      <c r="E176" s="86">
        <v>40980786</v>
      </c>
      <c r="F176" s="47">
        <v>40980786</v>
      </c>
      <c r="G176" s="74">
        <v>33695313</v>
      </c>
      <c r="H176" s="76">
        <f t="shared" si="8"/>
        <v>0.8222222238490009</v>
      </c>
      <c r="I176" s="49">
        <f t="shared" si="9"/>
        <v>7285473</v>
      </c>
      <c r="J176" s="49"/>
      <c r="K176" s="49"/>
      <c r="L176" s="50" t="s">
        <v>9</v>
      </c>
      <c r="M176" s="46">
        <f>VLOOKUP($A$2:$A$307,[1]Hoja2!$E$1:$G$307,2,0)</f>
        <v>40980786</v>
      </c>
      <c r="N176" s="46">
        <f>VLOOKUP($A$2:$A$307,[1]Hoja2!$E$1:$G$307,3,0)</f>
        <v>33695313</v>
      </c>
      <c r="O176" s="17" t="b">
        <f t="shared" si="10"/>
        <v>1</v>
      </c>
      <c r="P176" s="17">
        <f t="shared" si="11"/>
        <v>0</v>
      </c>
      <c r="Q176" s="13"/>
      <c r="R176" s="13"/>
      <c r="S176" s="65"/>
    </row>
    <row r="177" spans="1:19" ht="76.5" x14ac:dyDescent="0.2">
      <c r="A177" s="44" t="s">
        <v>287</v>
      </c>
      <c r="B177" s="43" t="s">
        <v>331</v>
      </c>
      <c r="C177" s="80">
        <v>45693</v>
      </c>
      <c r="D177" s="66">
        <v>45716</v>
      </c>
      <c r="E177" s="86">
        <v>40980786</v>
      </c>
      <c r="F177" s="47">
        <v>5919447</v>
      </c>
      <c r="G177" s="74">
        <v>5919447</v>
      </c>
      <c r="H177" s="76">
        <f t="shared" si="8"/>
        <v>0.14444444769800169</v>
      </c>
      <c r="I177" s="49">
        <f t="shared" si="9"/>
        <v>0</v>
      </c>
      <c r="J177" s="49"/>
      <c r="K177" s="49">
        <v>35061339</v>
      </c>
      <c r="L177" s="50" t="s">
        <v>9</v>
      </c>
      <c r="M177" s="46">
        <f>VLOOKUP($A$2:$A$307,[1]Hoja2!$E$1:$G$307,2,0)</f>
        <v>5919447</v>
      </c>
      <c r="N177" s="46">
        <f>VLOOKUP($A$2:$A$307,[1]Hoja2!$E$1:$G$307,3,0)</f>
        <v>5919447</v>
      </c>
      <c r="O177" s="17" t="b">
        <f t="shared" si="10"/>
        <v>0</v>
      </c>
      <c r="P177" s="17">
        <f t="shared" si="11"/>
        <v>35061339</v>
      </c>
      <c r="Q177" s="13"/>
      <c r="R177" s="13"/>
      <c r="S177" s="65"/>
    </row>
    <row r="178" spans="1:19" ht="114.75" hidden="1" x14ac:dyDescent="0.2">
      <c r="A178" s="44" t="s">
        <v>288</v>
      </c>
      <c r="B178" s="43" t="s">
        <v>392</v>
      </c>
      <c r="C178" s="80">
        <v>45693</v>
      </c>
      <c r="D178" s="66">
        <v>45873</v>
      </c>
      <c r="E178" s="86">
        <v>40980786</v>
      </c>
      <c r="F178" s="47">
        <v>40980786</v>
      </c>
      <c r="G178" s="74">
        <v>33239971</v>
      </c>
      <c r="H178" s="76">
        <f t="shared" si="8"/>
        <v>0.81111111436466832</v>
      </c>
      <c r="I178" s="49">
        <f t="shared" si="9"/>
        <v>7740815</v>
      </c>
      <c r="J178" s="49"/>
      <c r="K178" s="49"/>
      <c r="L178" s="50" t="s">
        <v>9</v>
      </c>
      <c r="M178" s="46">
        <f>VLOOKUP($A$2:$A$307,[1]Hoja2!$E$1:$G$307,2,0)</f>
        <v>40980786</v>
      </c>
      <c r="N178" s="46">
        <f>VLOOKUP($A$2:$A$307,[1]Hoja2!$E$1:$G$307,3,0)</f>
        <v>33239971</v>
      </c>
      <c r="O178" s="17" t="b">
        <f t="shared" si="10"/>
        <v>1</v>
      </c>
      <c r="P178" s="17">
        <f t="shared" si="11"/>
        <v>0</v>
      </c>
      <c r="Q178" s="13"/>
      <c r="R178" s="13"/>
      <c r="S178" s="65"/>
    </row>
    <row r="179" spans="1:19" ht="102" hidden="1" x14ac:dyDescent="0.2">
      <c r="A179" s="44" t="s">
        <v>289</v>
      </c>
      <c r="B179" s="43" t="s">
        <v>390</v>
      </c>
      <c r="C179" s="80">
        <v>45693</v>
      </c>
      <c r="D179" s="66">
        <v>45873</v>
      </c>
      <c r="E179" s="86">
        <v>40980786</v>
      </c>
      <c r="F179" s="47">
        <v>40980786</v>
      </c>
      <c r="G179" s="74">
        <v>33239971</v>
      </c>
      <c r="H179" s="76">
        <f t="shared" si="8"/>
        <v>0.81111111436466832</v>
      </c>
      <c r="I179" s="49">
        <f t="shared" si="9"/>
        <v>7740815</v>
      </c>
      <c r="J179" s="49"/>
      <c r="K179" s="49"/>
      <c r="L179" s="50" t="s">
        <v>9</v>
      </c>
      <c r="M179" s="46">
        <f>VLOOKUP($A$2:$A$307,[1]Hoja2!$E$1:$G$307,2,0)</f>
        <v>40980786</v>
      </c>
      <c r="N179" s="46">
        <f>VLOOKUP($A$2:$A$307,[1]Hoja2!$E$1:$G$307,3,0)</f>
        <v>33239971</v>
      </c>
      <c r="O179" s="17" t="b">
        <f t="shared" si="10"/>
        <v>1</v>
      </c>
      <c r="P179" s="17">
        <f t="shared" si="11"/>
        <v>0</v>
      </c>
      <c r="Q179" s="13"/>
      <c r="R179" s="13"/>
      <c r="S179" s="65"/>
    </row>
    <row r="180" spans="1:19" ht="89.25" x14ac:dyDescent="0.2">
      <c r="A180" s="44" t="s">
        <v>290</v>
      </c>
      <c r="B180" s="43" t="s">
        <v>312</v>
      </c>
      <c r="C180" s="80">
        <v>45693</v>
      </c>
      <c r="D180" s="66">
        <v>45716</v>
      </c>
      <c r="E180" s="86">
        <v>40980786</v>
      </c>
      <c r="F180" s="47">
        <v>5919447</v>
      </c>
      <c r="G180" s="74">
        <v>5919447</v>
      </c>
      <c r="H180" s="76">
        <f t="shared" si="8"/>
        <v>0.14444444769800169</v>
      </c>
      <c r="I180" s="49">
        <f t="shared" si="9"/>
        <v>0</v>
      </c>
      <c r="J180" s="49"/>
      <c r="K180" s="49">
        <v>35061339</v>
      </c>
      <c r="L180" s="50" t="s">
        <v>9</v>
      </c>
      <c r="M180" s="46">
        <f>VLOOKUP($A$2:$A$307,[1]Hoja2!$E$1:$G$307,2,0)</f>
        <v>5919447</v>
      </c>
      <c r="N180" s="46">
        <f>VLOOKUP($A$2:$A$307,[1]Hoja2!$E$1:$G$307,3,0)</f>
        <v>5919447</v>
      </c>
      <c r="O180" s="17" t="b">
        <f t="shared" si="10"/>
        <v>0</v>
      </c>
      <c r="P180" s="17">
        <f t="shared" si="11"/>
        <v>35061339</v>
      </c>
      <c r="Q180" s="13"/>
      <c r="R180" s="13"/>
      <c r="S180" s="65"/>
    </row>
    <row r="181" spans="1:19" ht="114.75" hidden="1" x14ac:dyDescent="0.2">
      <c r="A181" s="44" t="s">
        <v>291</v>
      </c>
      <c r="B181" s="43" t="s">
        <v>313</v>
      </c>
      <c r="C181" s="80">
        <v>45693</v>
      </c>
      <c r="D181" s="66">
        <v>45873</v>
      </c>
      <c r="E181" s="86">
        <v>40980786</v>
      </c>
      <c r="F181" s="47">
        <v>40980786</v>
      </c>
      <c r="G181" s="74">
        <v>33239971</v>
      </c>
      <c r="H181" s="76">
        <f t="shared" si="8"/>
        <v>0.81111111436466832</v>
      </c>
      <c r="I181" s="49">
        <f t="shared" si="9"/>
        <v>7740815</v>
      </c>
      <c r="J181" s="49"/>
      <c r="K181" s="49"/>
      <c r="L181" s="50" t="s">
        <v>9</v>
      </c>
      <c r="M181" s="46">
        <f>VLOOKUP($A$2:$A$307,[1]Hoja2!$E$1:$G$307,2,0)</f>
        <v>40980786</v>
      </c>
      <c r="N181" s="46">
        <f>VLOOKUP($A$2:$A$307,[1]Hoja2!$E$1:$G$307,3,0)</f>
        <v>33239971</v>
      </c>
      <c r="O181" s="17" t="b">
        <f t="shared" si="10"/>
        <v>1</v>
      </c>
      <c r="P181" s="17">
        <f t="shared" si="11"/>
        <v>0</v>
      </c>
      <c r="Q181" s="13"/>
      <c r="R181" s="13"/>
      <c r="S181" s="65"/>
    </row>
    <row r="182" spans="1:19" ht="89.25" hidden="1" x14ac:dyDescent="0.2">
      <c r="A182" s="44" t="s">
        <v>292</v>
      </c>
      <c r="B182" s="43" t="s">
        <v>314</v>
      </c>
      <c r="C182" s="80">
        <v>45693</v>
      </c>
      <c r="D182" s="66">
        <v>45873</v>
      </c>
      <c r="E182" s="86">
        <v>32786400</v>
      </c>
      <c r="F182" s="47">
        <v>32786400</v>
      </c>
      <c r="G182" s="74">
        <v>26593413</v>
      </c>
      <c r="H182" s="76">
        <f t="shared" si="8"/>
        <v>0.81111110094429395</v>
      </c>
      <c r="I182" s="49">
        <f t="shared" si="9"/>
        <v>6192987</v>
      </c>
      <c r="J182" s="49"/>
      <c r="K182" s="49"/>
      <c r="L182" s="50" t="s">
        <v>9</v>
      </c>
      <c r="M182" s="46">
        <f>VLOOKUP($A$2:$A$307,[1]Hoja2!$E$1:$G$307,2,0)</f>
        <v>32786400</v>
      </c>
      <c r="N182" s="46">
        <f>VLOOKUP($A$2:$A$307,[1]Hoja2!$E$1:$G$307,3,0)</f>
        <v>26593413</v>
      </c>
      <c r="O182" s="17" t="b">
        <f t="shared" si="10"/>
        <v>1</v>
      </c>
      <c r="P182" s="17">
        <f t="shared" si="11"/>
        <v>0</v>
      </c>
      <c r="Q182" s="13"/>
      <c r="R182" s="13"/>
      <c r="S182" s="65"/>
    </row>
    <row r="183" spans="1:19" ht="89.25" hidden="1" x14ac:dyDescent="0.2">
      <c r="A183" s="44" t="s">
        <v>293</v>
      </c>
      <c r="B183" s="43" t="s">
        <v>315</v>
      </c>
      <c r="C183" s="80">
        <v>45693</v>
      </c>
      <c r="D183" s="66">
        <v>45873</v>
      </c>
      <c r="E183" s="86">
        <v>28960818</v>
      </c>
      <c r="F183" s="47">
        <v>28960818</v>
      </c>
      <c r="G183" s="74">
        <v>23490441</v>
      </c>
      <c r="H183" s="76">
        <f t="shared" si="8"/>
        <v>0.81111110190326807</v>
      </c>
      <c r="I183" s="49">
        <f t="shared" si="9"/>
        <v>5470377</v>
      </c>
      <c r="J183" s="49"/>
      <c r="K183" s="49"/>
      <c r="L183" s="50" t="s">
        <v>9</v>
      </c>
      <c r="M183" s="46">
        <f>VLOOKUP($A$2:$A$307,[1]Hoja2!$E$1:$G$307,2,0)</f>
        <v>28960818</v>
      </c>
      <c r="N183" s="46">
        <f>VLOOKUP($A$2:$A$307,[1]Hoja2!$E$1:$G$307,3,0)</f>
        <v>23490441</v>
      </c>
      <c r="O183" s="17" t="b">
        <f t="shared" si="10"/>
        <v>1</v>
      </c>
      <c r="P183" s="17">
        <f t="shared" si="11"/>
        <v>0</v>
      </c>
      <c r="Q183" s="13"/>
      <c r="R183" s="13"/>
      <c r="S183" s="65"/>
    </row>
    <row r="184" spans="1:19" ht="89.25" hidden="1" x14ac:dyDescent="0.2">
      <c r="A184" s="44" t="s">
        <v>294</v>
      </c>
      <c r="B184" s="43" t="s">
        <v>316</v>
      </c>
      <c r="C184" s="80">
        <v>45693</v>
      </c>
      <c r="D184" s="66">
        <v>45873</v>
      </c>
      <c r="E184" s="86">
        <v>27020040</v>
      </c>
      <c r="F184" s="47">
        <v>27020040</v>
      </c>
      <c r="G184" s="74">
        <v>21916255</v>
      </c>
      <c r="H184" s="76">
        <f t="shared" si="8"/>
        <v>0.8111111234476337</v>
      </c>
      <c r="I184" s="49">
        <f t="shared" si="9"/>
        <v>5103785</v>
      </c>
      <c r="J184" s="49"/>
      <c r="K184" s="49"/>
      <c r="L184" s="50" t="s">
        <v>9</v>
      </c>
      <c r="M184" s="46">
        <f>VLOOKUP($A$2:$A$307,[1]Hoja2!$E$1:$G$307,2,0)</f>
        <v>27020040</v>
      </c>
      <c r="N184" s="46">
        <f>VLOOKUP($A$2:$A$307,[1]Hoja2!$E$1:$G$307,3,0)</f>
        <v>21916255</v>
      </c>
      <c r="O184" s="17" t="b">
        <f t="shared" si="10"/>
        <v>1</v>
      </c>
      <c r="P184" s="17">
        <f t="shared" si="11"/>
        <v>0</v>
      </c>
      <c r="Q184" s="13"/>
      <c r="R184" s="13"/>
      <c r="S184" s="65"/>
    </row>
    <row r="185" spans="1:19" ht="102" hidden="1" x14ac:dyDescent="0.2">
      <c r="A185" s="44" t="s">
        <v>295</v>
      </c>
      <c r="B185" s="43" t="s">
        <v>317</v>
      </c>
      <c r="C185" s="80">
        <v>45693</v>
      </c>
      <c r="D185" s="66">
        <v>45873</v>
      </c>
      <c r="E185" s="86">
        <v>27020040</v>
      </c>
      <c r="F185" s="47">
        <v>27020040</v>
      </c>
      <c r="G185" s="74">
        <v>21916255</v>
      </c>
      <c r="H185" s="76">
        <f t="shared" si="8"/>
        <v>0.8111111234476337</v>
      </c>
      <c r="I185" s="49">
        <f t="shared" si="9"/>
        <v>5103785</v>
      </c>
      <c r="J185" s="49"/>
      <c r="K185" s="49"/>
      <c r="L185" s="50" t="s">
        <v>9</v>
      </c>
      <c r="M185" s="46">
        <f>VLOOKUP($A$2:$A$307,[1]Hoja2!$E$1:$G$307,2,0)</f>
        <v>27020040</v>
      </c>
      <c r="N185" s="46">
        <f>VLOOKUP($A$2:$A$307,[1]Hoja2!$E$1:$G$307,3,0)</f>
        <v>21916255</v>
      </c>
      <c r="O185" s="17" t="b">
        <f t="shared" si="10"/>
        <v>1</v>
      </c>
      <c r="P185" s="17">
        <f t="shared" si="11"/>
        <v>0</v>
      </c>
      <c r="Q185" s="13"/>
      <c r="R185" s="13"/>
      <c r="S185" s="65"/>
    </row>
    <row r="186" spans="1:19" ht="76.5" hidden="1" x14ac:dyDescent="0.2">
      <c r="A186" s="44" t="s">
        <v>296</v>
      </c>
      <c r="B186" s="43" t="s">
        <v>318</v>
      </c>
      <c r="C186" s="80">
        <v>45693</v>
      </c>
      <c r="D186" s="66">
        <v>45873</v>
      </c>
      <c r="E186" s="86">
        <v>20715366</v>
      </c>
      <c r="F186" s="47">
        <v>20715366</v>
      </c>
      <c r="G186" s="74">
        <v>16802464</v>
      </c>
      <c r="H186" s="76">
        <f t="shared" si="8"/>
        <v>0.81111113363867193</v>
      </c>
      <c r="I186" s="49">
        <f t="shared" si="9"/>
        <v>3912902</v>
      </c>
      <c r="J186" s="49"/>
      <c r="K186" s="49"/>
      <c r="L186" s="50" t="s">
        <v>9</v>
      </c>
      <c r="M186" s="46">
        <f>VLOOKUP($A$2:$A$307,[1]Hoja2!$E$1:$G$307,2,0)</f>
        <v>20715366</v>
      </c>
      <c r="N186" s="46">
        <f>VLOOKUP($A$2:$A$307,[1]Hoja2!$E$1:$G$307,3,0)</f>
        <v>16802464</v>
      </c>
      <c r="O186" s="17" t="b">
        <f t="shared" si="10"/>
        <v>1</v>
      </c>
      <c r="P186" s="17">
        <f t="shared" si="11"/>
        <v>0</v>
      </c>
      <c r="Q186" s="13"/>
      <c r="R186" s="13"/>
      <c r="S186" s="65"/>
    </row>
    <row r="187" spans="1:19" ht="63.75" hidden="1" x14ac:dyDescent="0.2">
      <c r="A187" s="44" t="s">
        <v>297</v>
      </c>
      <c r="B187" s="43" t="s">
        <v>319</v>
      </c>
      <c r="C187" s="80">
        <v>45693</v>
      </c>
      <c r="D187" s="66">
        <v>45873</v>
      </c>
      <c r="E187" s="86">
        <v>20715366</v>
      </c>
      <c r="F187" s="47">
        <v>20715366</v>
      </c>
      <c r="G187" s="74">
        <v>16802464</v>
      </c>
      <c r="H187" s="76">
        <f t="shared" si="8"/>
        <v>0.81111113363867193</v>
      </c>
      <c r="I187" s="49">
        <f t="shared" si="9"/>
        <v>3912902</v>
      </c>
      <c r="J187" s="49"/>
      <c r="K187" s="49"/>
      <c r="L187" s="50" t="s">
        <v>9</v>
      </c>
      <c r="M187" s="46">
        <f>VLOOKUP($A$2:$A$307,[1]Hoja2!$E$1:$G$307,2,0)</f>
        <v>20715366</v>
      </c>
      <c r="N187" s="46">
        <f>VLOOKUP($A$2:$A$307,[1]Hoja2!$E$1:$G$307,3,0)</f>
        <v>16802464</v>
      </c>
      <c r="O187" s="17" t="b">
        <f t="shared" si="10"/>
        <v>1</v>
      </c>
      <c r="P187" s="17">
        <f t="shared" si="11"/>
        <v>0</v>
      </c>
      <c r="Q187" s="13"/>
      <c r="R187" s="13"/>
      <c r="S187" s="65"/>
    </row>
    <row r="188" spans="1:19" ht="63.75" hidden="1" x14ac:dyDescent="0.2">
      <c r="A188" s="44" t="s">
        <v>298</v>
      </c>
      <c r="B188" s="43" t="s">
        <v>319</v>
      </c>
      <c r="C188" s="80">
        <v>45693</v>
      </c>
      <c r="D188" s="66">
        <v>45873</v>
      </c>
      <c r="E188" s="86">
        <v>20715366</v>
      </c>
      <c r="F188" s="47">
        <v>20715366</v>
      </c>
      <c r="G188" s="74">
        <v>16802464</v>
      </c>
      <c r="H188" s="76">
        <f t="shared" si="8"/>
        <v>0.81111113363867193</v>
      </c>
      <c r="I188" s="49">
        <f t="shared" si="9"/>
        <v>3912902</v>
      </c>
      <c r="J188" s="49"/>
      <c r="K188" s="49"/>
      <c r="L188" s="50" t="s">
        <v>9</v>
      </c>
      <c r="M188" s="46">
        <f>VLOOKUP($A$2:$A$307,[1]Hoja2!$E$1:$G$307,2,0)</f>
        <v>20715366</v>
      </c>
      <c r="N188" s="46">
        <f>VLOOKUP($A$2:$A$307,[1]Hoja2!$E$1:$G$307,3,0)</f>
        <v>16802464</v>
      </c>
      <c r="O188" s="17" t="b">
        <f t="shared" si="10"/>
        <v>1</v>
      </c>
      <c r="P188" s="17">
        <f t="shared" si="11"/>
        <v>0</v>
      </c>
      <c r="Q188" s="13"/>
      <c r="R188" s="13"/>
      <c r="S188" s="65"/>
    </row>
    <row r="189" spans="1:19" ht="76.5" hidden="1" x14ac:dyDescent="0.2">
      <c r="A189" s="44" t="s">
        <v>299</v>
      </c>
      <c r="B189" s="43" t="s">
        <v>320</v>
      </c>
      <c r="C189" s="80">
        <v>45693</v>
      </c>
      <c r="D189" s="66">
        <v>45873</v>
      </c>
      <c r="E189" s="86">
        <v>20715366</v>
      </c>
      <c r="F189" s="47">
        <v>20715366</v>
      </c>
      <c r="G189" s="74">
        <v>16802464</v>
      </c>
      <c r="H189" s="76">
        <f t="shared" si="8"/>
        <v>0.81111113363867193</v>
      </c>
      <c r="I189" s="49">
        <f t="shared" si="9"/>
        <v>3912902</v>
      </c>
      <c r="J189" s="49"/>
      <c r="K189" s="49"/>
      <c r="L189" s="50" t="s">
        <v>9</v>
      </c>
      <c r="M189" s="46">
        <f>VLOOKUP($A$2:$A$307,[1]Hoja2!$E$1:$G$307,2,0)</f>
        <v>20715366</v>
      </c>
      <c r="N189" s="46">
        <f>VLOOKUP($A$2:$A$307,[1]Hoja2!$E$1:$G$307,3,0)</f>
        <v>16802464</v>
      </c>
      <c r="O189" s="17" t="b">
        <f t="shared" si="10"/>
        <v>1</v>
      </c>
      <c r="P189" s="17">
        <f t="shared" si="11"/>
        <v>0</v>
      </c>
      <c r="Q189" s="13"/>
      <c r="R189" s="13"/>
      <c r="S189" s="65"/>
    </row>
    <row r="190" spans="1:19" ht="76.5" hidden="1" x14ac:dyDescent="0.2">
      <c r="A190" s="44" t="s">
        <v>300</v>
      </c>
      <c r="B190" s="43" t="s">
        <v>321</v>
      </c>
      <c r="C190" s="80">
        <v>45693</v>
      </c>
      <c r="D190" s="66">
        <v>45873</v>
      </c>
      <c r="E190" s="86">
        <v>16212030</v>
      </c>
      <c r="F190" s="47">
        <v>16212030</v>
      </c>
      <c r="G190" s="74">
        <v>13149758</v>
      </c>
      <c r="H190" s="76">
        <f t="shared" si="8"/>
        <v>0.81111113167197446</v>
      </c>
      <c r="I190" s="49">
        <f t="shared" si="9"/>
        <v>3062272</v>
      </c>
      <c r="J190" s="49"/>
      <c r="K190" s="49"/>
      <c r="L190" s="50" t="s">
        <v>9</v>
      </c>
      <c r="M190" s="46">
        <f>VLOOKUP($A$2:$A$307,[1]Hoja2!$E$1:$G$307,2,0)</f>
        <v>16212030</v>
      </c>
      <c r="N190" s="46">
        <f>VLOOKUP($A$2:$A$307,[1]Hoja2!$E$1:$G$307,3,0)</f>
        <v>13149758</v>
      </c>
      <c r="O190" s="17" t="b">
        <f t="shared" si="10"/>
        <v>1</v>
      </c>
      <c r="P190" s="17">
        <f t="shared" si="11"/>
        <v>0</v>
      </c>
      <c r="Q190" s="13"/>
      <c r="R190" s="13"/>
      <c r="S190" s="65"/>
    </row>
    <row r="191" spans="1:19" ht="63.75" x14ac:dyDescent="0.2">
      <c r="A191" s="44" t="s">
        <v>301</v>
      </c>
      <c r="B191" s="43" t="s">
        <v>322</v>
      </c>
      <c r="C191" s="80">
        <v>45693</v>
      </c>
      <c r="D191" s="66">
        <v>45700</v>
      </c>
      <c r="E191" s="86">
        <v>14520000</v>
      </c>
      <c r="F191" s="47">
        <v>645333</v>
      </c>
      <c r="G191" s="74">
        <v>645333</v>
      </c>
      <c r="H191" s="76">
        <f t="shared" si="8"/>
        <v>4.4444421487603303E-2</v>
      </c>
      <c r="I191" s="49">
        <f t="shared" si="9"/>
        <v>0</v>
      </c>
      <c r="J191" s="49"/>
      <c r="K191" s="49">
        <v>13874667</v>
      </c>
      <c r="L191" s="50" t="s">
        <v>9</v>
      </c>
      <c r="M191" s="46">
        <f>VLOOKUP($A$2:$A$307,[1]Hoja2!$E$1:$G$307,2,0)</f>
        <v>645333</v>
      </c>
      <c r="N191" s="46">
        <f>VLOOKUP($A$2:$A$307,[1]Hoja2!$E$1:$G$307,3,0)</f>
        <v>645333</v>
      </c>
      <c r="O191" s="17" t="b">
        <f t="shared" si="10"/>
        <v>0</v>
      </c>
      <c r="P191" s="17">
        <f t="shared" si="11"/>
        <v>13874667</v>
      </c>
      <c r="Q191" s="13"/>
      <c r="R191" s="13"/>
      <c r="S191" s="65"/>
    </row>
    <row r="192" spans="1:19" ht="76.5" hidden="1" x14ac:dyDescent="0.2">
      <c r="A192" s="44" t="s">
        <v>302</v>
      </c>
      <c r="B192" s="43" t="s">
        <v>323</v>
      </c>
      <c r="C192" s="80">
        <v>45693</v>
      </c>
      <c r="D192" s="66">
        <v>45873</v>
      </c>
      <c r="E192" s="86">
        <v>14520000</v>
      </c>
      <c r="F192" s="47">
        <v>14520000</v>
      </c>
      <c r="G192" s="74">
        <v>11777333</v>
      </c>
      <c r="H192" s="76">
        <f t="shared" si="8"/>
        <v>0.81111108815427002</v>
      </c>
      <c r="I192" s="49">
        <f t="shared" si="9"/>
        <v>2742667</v>
      </c>
      <c r="J192" s="49"/>
      <c r="K192" s="49"/>
      <c r="L192" s="50" t="s">
        <v>9</v>
      </c>
      <c r="M192" s="46">
        <f>VLOOKUP($A$2:$A$307,[1]Hoja2!$E$1:$G$307,2,0)</f>
        <v>14520000</v>
      </c>
      <c r="N192" s="46">
        <f>VLOOKUP($A$2:$A$307,[1]Hoja2!$E$1:$G$307,3,0)</f>
        <v>11777333</v>
      </c>
      <c r="O192" s="17" t="b">
        <f t="shared" si="10"/>
        <v>1</v>
      </c>
      <c r="P192" s="17">
        <f t="shared" si="11"/>
        <v>0</v>
      </c>
      <c r="Q192" s="13"/>
      <c r="R192" s="13"/>
      <c r="S192" s="65"/>
    </row>
    <row r="193" spans="1:19" ht="38.25" hidden="1" x14ac:dyDescent="0.2">
      <c r="A193" s="44" t="s">
        <v>395</v>
      </c>
      <c r="B193" s="43" t="s">
        <v>414</v>
      </c>
      <c r="C193" s="80">
        <v>45717</v>
      </c>
      <c r="D193" s="66">
        <v>46022</v>
      </c>
      <c r="E193" s="86">
        <v>26015532</v>
      </c>
      <c r="F193" s="47">
        <v>26015532</v>
      </c>
      <c r="G193" s="74">
        <v>10406216</v>
      </c>
      <c r="H193" s="76">
        <f t="shared" si="8"/>
        <v>0.40000012300344273</v>
      </c>
      <c r="I193" s="49">
        <f t="shared" si="9"/>
        <v>15609316</v>
      </c>
      <c r="J193" s="49"/>
      <c r="K193" s="49"/>
      <c r="L193" s="50" t="s">
        <v>9</v>
      </c>
      <c r="M193" s="46">
        <f>VLOOKUP($A$2:$A$307,[1]Hoja2!$E$1:$G$307,2,0)</f>
        <v>26015532</v>
      </c>
      <c r="N193" s="46">
        <f>VLOOKUP($A$2:$A$307,[1]Hoja2!$E$1:$G$307,3,0)</f>
        <v>10406216</v>
      </c>
      <c r="O193" s="17" t="b">
        <f t="shared" si="10"/>
        <v>1</v>
      </c>
      <c r="P193" s="17">
        <f t="shared" si="11"/>
        <v>0</v>
      </c>
      <c r="Q193" s="13"/>
      <c r="R193" s="13"/>
      <c r="S193" s="65"/>
    </row>
    <row r="194" spans="1:19" ht="51" hidden="1" x14ac:dyDescent="0.2">
      <c r="A194" s="44" t="s">
        <v>303</v>
      </c>
      <c r="B194" s="43" t="s">
        <v>324</v>
      </c>
      <c r="C194" s="80">
        <v>45716</v>
      </c>
      <c r="D194" s="66">
        <v>46022</v>
      </c>
      <c r="E194" s="86">
        <v>28143041</v>
      </c>
      <c r="F194" s="47">
        <v>28143041</v>
      </c>
      <c r="G194" s="74">
        <v>6416834</v>
      </c>
      <c r="H194" s="76">
        <f t="shared" si="8"/>
        <v>0.2280078403751748</v>
      </c>
      <c r="I194" s="49">
        <f t="shared" si="9"/>
        <v>21726207</v>
      </c>
      <c r="J194" s="49"/>
      <c r="K194" s="49"/>
      <c r="L194" s="50" t="s">
        <v>284</v>
      </c>
      <c r="M194" s="46">
        <f>VLOOKUP($A$2:$A$307,[1]Hoja2!$E$1:$G$307,2,0)</f>
        <v>28143041</v>
      </c>
      <c r="N194" s="46">
        <f>VLOOKUP($A$2:$A$307,[1]Hoja2!$E$1:$G$307,3,0)</f>
        <v>6416834</v>
      </c>
      <c r="O194" s="17" t="b">
        <f t="shared" si="10"/>
        <v>1</v>
      </c>
      <c r="P194" s="17">
        <f t="shared" si="11"/>
        <v>0</v>
      </c>
      <c r="Q194" s="13"/>
      <c r="R194" s="13"/>
      <c r="S194" s="65"/>
    </row>
    <row r="195" spans="1:19" ht="114.75" hidden="1" x14ac:dyDescent="0.2">
      <c r="A195" s="44" t="s">
        <v>304</v>
      </c>
      <c r="B195" s="43" t="s">
        <v>325</v>
      </c>
      <c r="C195" s="80">
        <v>45705</v>
      </c>
      <c r="D195" s="66">
        <v>45808</v>
      </c>
      <c r="E195" s="86">
        <v>24560000</v>
      </c>
      <c r="F195" s="47">
        <v>24560000</v>
      </c>
      <c r="G195" s="74">
        <v>16380000</v>
      </c>
      <c r="H195" s="76">
        <f t="shared" ref="H195:H258" si="12">+G195/E195</f>
        <v>0.66693811074918563</v>
      </c>
      <c r="I195" s="49">
        <f t="shared" ref="I195:I258" si="13">+F195-G195</f>
        <v>8180000</v>
      </c>
      <c r="J195" s="49"/>
      <c r="K195" s="49"/>
      <c r="L195" s="50" t="s">
        <v>284</v>
      </c>
      <c r="M195" s="46">
        <f>VLOOKUP($A$2:$A$307,[1]Hoja2!$E$1:$G$307,2,0)</f>
        <v>24560000</v>
      </c>
      <c r="N195" s="46">
        <f>VLOOKUP($A$2:$A$307,[1]Hoja2!$E$1:$G$307,3,0)</f>
        <v>16380000</v>
      </c>
      <c r="O195" s="17" t="b">
        <f t="shared" ref="O195:O258" si="14">+M195=E195</f>
        <v>1</v>
      </c>
      <c r="P195" s="17">
        <f t="shared" ref="P195:P258" si="15">+E195-F195</f>
        <v>0</v>
      </c>
      <c r="Q195" s="13"/>
      <c r="R195" s="13"/>
      <c r="S195" s="65"/>
    </row>
    <row r="196" spans="1:19" ht="114.75" hidden="1" x14ac:dyDescent="0.2">
      <c r="A196" s="44" t="s">
        <v>396</v>
      </c>
      <c r="B196" s="43" t="s">
        <v>415</v>
      </c>
      <c r="C196" s="80">
        <v>45722</v>
      </c>
      <c r="D196" s="66">
        <v>45808</v>
      </c>
      <c r="E196" s="86">
        <v>401278330</v>
      </c>
      <c r="F196" s="47">
        <v>401278330</v>
      </c>
      <c r="G196" s="74">
        <v>387621030</v>
      </c>
      <c r="H196" s="76">
        <f t="shared" si="12"/>
        <v>0.9659655182476462</v>
      </c>
      <c r="I196" s="49">
        <f t="shared" si="13"/>
        <v>13657300</v>
      </c>
      <c r="J196" s="49"/>
      <c r="K196" s="49"/>
      <c r="L196" s="50" t="s">
        <v>284</v>
      </c>
      <c r="M196" s="46">
        <f>VLOOKUP($A$2:$A$307,[1]Hoja2!$E$1:$G$307,2,0)</f>
        <v>401278330</v>
      </c>
      <c r="N196" s="46">
        <f>VLOOKUP($A$2:$A$307,[1]Hoja2!$E$1:$G$307,3,0)</f>
        <v>387621030</v>
      </c>
      <c r="O196" s="17" t="b">
        <f t="shared" si="14"/>
        <v>1</v>
      </c>
      <c r="P196" s="17">
        <f t="shared" si="15"/>
        <v>0</v>
      </c>
      <c r="Q196" s="13"/>
      <c r="R196" s="13"/>
      <c r="S196" s="65"/>
    </row>
    <row r="197" spans="1:19" ht="114.75" hidden="1" x14ac:dyDescent="0.2">
      <c r="A197" s="44" t="s">
        <v>305</v>
      </c>
      <c r="B197" s="43" t="s">
        <v>326</v>
      </c>
      <c r="C197" s="80">
        <v>45709</v>
      </c>
      <c r="D197" s="66">
        <v>45808</v>
      </c>
      <c r="E197" s="86">
        <v>6457500</v>
      </c>
      <c r="F197" s="47">
        <v>6457500</v>
      </c>
      <c r="G197" s="74">
        <v>6457500</v>
      </c>
      <c r="H197" s="76">
        <f t="shared" si="12"/>
        <v>1</v>
      </c>
      <c r="I197" s="49">
        <f t="shared" si="13"/>
        <v>0</v>
      </c>
      <c r="J197" s="49"/>
      <c r="K197" s="49"/>
      <c r="L197" s="50" t="s">
        <v>284</v>
      </c>
      <c r="M197" s="46">
        <f>VLOOKUP($A$2:$A$307,[1]Hoja2!$E$1:$G$307,2,0)</f>
        <v>6457500</v>
      </c>
      <c r="N197" s="46">
        <f>VLOOKUP($A$2:$A$307,[1]Hoja2!$E$1:$G$307,3,0)</f>
        <v>6457500</v>
      </c>
      <c r="O197" s="17" t="b">
        <f t="shared" si="14"/>
        <v>1</v>
      </c>
      <c r="P197" s="17">
        <f t="shared" si="15"/>
        <v>0</v>
      </c>
      <c r="Q197" s="13"/>
      <c r="R197" s="13"/>
      <c r="S197" s="65"/>
    </row>
    <row r="198" spans="1:19" ht="114.75" hidden="1" x14ac:dyDescent="0.2">
      <c r="A198" s="44" t="s">
        <v>306</v>
      </c>
      <c r="B198" s="43" t="s">
        <v>327</v>
      </c>
      <c r="C198" s="80">
        <v>45706</v>
      </c>
      <c r="D198" s="66">
        <v>45808</v>
      </c>
      <c r="E198" s="86">
        <v>12226336</v>
      </c>
      <c r="F198" s="47">
        <v>12226336</v>
      </c>
      <c r="G198" s="74">
        <v>12226336</v>
      </c>
      <c r="H198" s="76">
        <f t="shared" si="12"/>
        <v>1</v>
      </c>
      <c r="I198" s="49">
        <f t="shared" si="13"/>
        <v>0</v>
      </c>
      <c r="J198" s="49"/>
      <c r="K198" s="49"/>
      <c r="L198" s="50" t="s">
        <v>284</v>
      </c>
      <c r="M198" s="46">
        <f>VLOOKUP($A$2:$A$307,[1]Hoja2!$E$1:$G$307,2,0)</f>
        <v>12226336</v>
      </c>
      <c r="N198" s="46">
        <f>VLOOKUP($A$2:$A$307,[1]Hoja2!$E$1:$G$307,3,0)</f>
        <v>12226336</v>
      </c>
      <c r="O198" s="17" t="b">
        <f t="shared" si="14"/>
        <v>1</v>
      </c>
      <c r="P198" s="17">
        <f t="shared" si="15"/>
        <v>0</v>
      </c>
      <c r="Q198" s="13"/>
      <c r="R198" s="13"/>
      <c r="S198" s="65"/>
    </row>
    <row r="199" spans="1:19" ht="76.5" hidden="1" x14ac:dyDescent="0.2">
      <c r="A199" s="44" t="s">
        <v>307</v>
      </c>
      <c r="B199" s="43" t="s">
        <v>318</v>
      </c>
      <c r="C199" s="80">
        <v>45701</v>
      </c>
      <c r="D199" s="66">
        <v>45881</v>
      </c>
      <c r="E199" s="86">
        <v>20715366</v>
      </c>
      <c r="F199" s="47">
        <v>20715366</v>
      </c>
      <c r="G199" s="74">
        <v>15881781</v>
      </c>
      <c r="H199" s="76">
        <f t="shared" si="12"/>
        <v>0.76666668597600451</v>
      </c>
      <c r="I199" s="49">
        <f t="shared" si="13"/>
        <v>4833585</v>
      </c>
      <c r="J199" s="49"/>
      <c r="K199" s="49"/>
      <c r="L199" s="50" t="s">
        <v>9</v>
      </c>
      <c r="M199" s="46">
        <f>VLOOKUP($A$2:$A$307,[1]Hoja2!$E$1:$G$307,2,0)</f>
        <v>20715366</v>
      </c>
      <c r="N199" s="46">
        <f>VLOOKUP($A$2:$A$307,[1]Hoja2!$E$1:$G$307,3,0)</f>
        <v>15881781</v>
      </c>
      <c r="O199" s="17" t="b">
        <f t="shared" si="14"/>
        <v>1</v>
      </c>
      <c r="P199" s="17">
        <f t="shared" si="15"/>
        <v>0</v>
      </c>
      <c r="Q199" s="13"/>
      <c r="R199" s="13"/>
      <c r="S199" s="65"/>
    </row>
    <row r="200" spans="1:19" ht="38.25" hidden="1" x14ac:dyDescent="0.2">
      <c r="A200" s="44" t="s">
        <v>308</v>
      </c>
      <c r="B200" s="43" t="s">
        <v>328</v>
      </c>
      <c r="C200" s="80">
        <v>45712</v>
      </c>
      <c r="D200" s="66">
        <v>46022</v>
      </c>
      <c r="E200" s="86">
        <v>17447468</v>
      </c>
      <c r="F200" s="47">
        <v>17447468</v>
      </c>
      <c r="G200" s="74">
        <v>6978987</v>
      </c>
      <c r="H200" s="76">
        <f t="shared" si="12"/>
        <v>0.39999998853701868</v>
      </c>
      <c r="I200" s="49">
        <f t="shared" si="13"/>
        <v>10468481</v>
      </c>
      <c r="J200" s="49"/>
      <c r="K200" s="49"/>
      <c r="L200" s="50" t="s">
        <v>9</v>
      </c>
      <c r="M200" s="46">
        <f>VLOOKUP($A$2:$A$307,[1]Hoja2!$E$1:$G$307,2,0)</f>
        <v>17447468</v>
      </c>
      <c r="N200" s="46">
        <f>VLOOKUP($A$2:$A$307,[1]Hoja2!$E$1:$G$307,3,0)</f>
        <v>6978987</v>
      </c>
      <c r="O200" s="17" t="b">
        <f t="shared" si="14"/>
        <v>1</v>
      </c>
      <c r="P200" s="17">
        <f t="shared" si="15"/>
        <v>0</v>
      </c>
      <c r="Q200" s="13"/>
      <c r="R200" s="13"/>
      <c r="S200" s="65"/>
    </row>
    <row r="201" spans="1:19" ht="63.75" hidden="1" x14ac:dyDescent="0.2">
      <c r="A201" s="44" t="s">
        <v>309</v>
      </c>
      <c r="B201" s="43" t="s">
        <v>391</v>
      </c>
      <c r="C201" s="80">
        <v>45705</v>
      </c>
      <c r="D201" s="66">
        <v>45885</v>
      </c>
      <c r="E201" s="86">
        <v>16212030</v>
      </c>
      <c r="F201" s="47">
        <v>16212030</v>
      </c>
      <c r="G201" s="74">
        <v>12068956</v>
      </c>
      <c r="H201" s="76">
        <f t="shared" si="12"/>
        <v>0.74444446500530781</v>
      </c>
      <c r="I201" s="49">
        <f t="shared" si="13"/>
        <v>4143074</v>
      </c>
      <c r="J201" s="49"/>
      <c r="K201" s="49"/>
      <c r="L201" s="50" t="s">
        <v>9</v>
      </c>
      <c r="M201" s="46">
        <f>VLOOKUP($A$2:$A$307,[1]Hoja2!$E$1:$G$307,2,0)</f>
        <v>16212030</v>
      </c>
      <c r="N201" s="46">
        <f>VLOOKUP($A$2:$A$307,[1]Hoja2!$E$1:$G$307,3,0)</f>
        <v>12068956</v>
      </c>
      <c r="O201" s="17" t="b">
        <f t="shared" si="14"/>
        <v>1</v>
      </c>
      <c r="P201" s="17">
        <f t="shared" si="15"/>
        <v>0</v>
      </c>
      <c r="Q201" s="13"/>
      <c r="R201" s="13"/>
      <c r="S201" s="65"/>
    </row>
    <row r="202" spans="1:19" ht="38.25" hidden="1" x14ac:dyDescent="0.2">
      <c r="A202" s="44" t="s">
        <v>397</v>
      </c>
      <c r="B202" s="43" t="s">
        <v>416</v>
      </c>
      <c r="C202" s="80">
        <v>45717</v>
      </c>
      <c r="D202" s="66">
        <v>46022</v>
      </c>
      <c r="E202" s="86">
        <v>14525640</v>
      </c>
      <c r="F202" s="47">
        <v>14525640</v>
      </c>
      <c r="G202" s="74">
        <v>5496478</v>
      </c>
      <c r="H202" s="76">
        <f t="shared" si="12"/>
        <v>0.37839833563271569</v>
      </c>
      <c r="I202" s="49">
        <f t="shared" si="13"/>
        <v>9029162</v>
      </c>
      <c r="J202" s="49"/>
      <c r="K202" s="49"/>
      <c r="L202" s="50" t="s">
        <v>284</v>
      </c>
      <c r="M202" s="46">
        <f>VLOOKUP($A$2:$A$307,[1]Hoja2!$E$1:$G$307,2,0)</f>
        <v>14525640</v>
      </c>
      <c r="N202" s="46">
        <f>VLOOKUP($A$2:$A$307,[1]Hoja2!$E$1:$G$307,3,0)</f>
        <v>5496478</v>
      </c>
      <c r="O202" s="17" t="b">
        <f t="shared" si="14"/>
        <v>1</v>
      </c>
      <c r="P202" s="17">
        <f t="shared" si="15"/>
        <v>0</v>
      </c>
      <c r="Q202" s="13"/>
      <c r="R202" s="13"/>
      <c r="S202" s="65"/>
    </row>
    <row r="203" spans="1:19" ht="63.75" hidden="1" x14ac:dyDescent="0.2">
      <c r="A203" s="44" t="s">
        <v>310</v>
      </c>
      <c r="B203" s="43" t="s">
        <v>322</v>
      </c>
      <c r="C203" s="80">
        <v>45707</v>
      </c>
      <c r="D203" s="66">
        <v>45887</v>
      </c>
      <c r="E203" s="86">
        <v>14520000</v>
      </c>
      <c r="F203" s="47">
        <v>14520000</v>
      </c>
      <c r="G203" s="74">
        <v>10648000</v>
      </c>
      <c r="H203" s="76">
        <f t="shared" si="12"/>
        <v>0.73333333333333328</v>
      </c>
      <c r="I203" s="49">
        <f t="shared" si="13"/>
        <v>3872000</v>
      </c>
      <c r="J203" s="49"/>
      <c r="K203" s="49"/>
      <c r="L203" s="50" t="s">
        <v>9</v>
      </c>
      <c r="M203" s="46">
        <f>VLOOKUP($A$2:$A$307,[1]Hoja2!$E$1:$G$307,2,0)</f>
        <v>14520000</v>
      </c>
      <c r="N203" s="46">
        <f>VLOOKUP($A$2:$A$307,[1]Hoja2!$E$1:$G$307,3,0)</f>
        <v>10648000</v>
      </c>
      <c r="O203" s="17" t="b">
        <f t="shared" si="14"/>
        <v>1</v>
      </c>
      <c r="P203" s="17">
        <f t="shared" si="15"/>
        <v>0</v>
      </c>
      <c r="Q203" s="13"/>
      <c r="R203" s="13"/>
      <c r="S203" s="65"/>
    </row>
    <row r="204" spans="1:19" ht="51" hidden="1" x14ac:dyDescent="0.2">
      <c r="A204" s="44" t="s">
        <v>398</v>
      </c>
      <c r="B204" s="43" t="s">
        <v>417</v>
      </c>
      <c r="C204" s="80">
        <v>45717</v>
      </c>
      <c r="D204" s="66">
        <v>46022</v>
      </c>
      <c r="E204" s="86">
        <v>9135000</v>
      </c>
      <c r="F204" s="47">
        <v>9135000</v>
      </c>
      <c r="G204" s="74">
        <v>2564100</v>
      </c>
      <c r="H204" s="76">
        <f t="shared" si="12"/>
        <v>0.28068965517241379</v>
      </c>
      <c r="I204" s="49">
        <f t="shared" si="13"/>
        <v>6570900</v>
      </c>
      <c r="J204" s="49"/>
      <c r="K204" s="49"/>
      <c r="L204" s="50" t="s">
        <v>284</v>
      </c>
      <c r="M204" s="46">
        <f>VLOOKUP($A$2:$A$307,[1]Hoja2!$E$1:$G$307,2,0)</f>
        <v>9135000</v>
      </c>
      <c r="N204" s="46">
        <f>VLOOKUP($A$2:$A$307,[1]Hoja2!$E$1:$G$307,3,0)</f>
        <v>2564100</v>
      </c>
      <c r="O204" s="17" t="b">
        <f t="shared" si="14"/>
        <v>1</v>
      </c>
      <c r="P204" s="17">
        <f t="shared" si="15"/>
        <v>0</v>
      </c>
      <c r="Q204" s="13"/>
      <c r="R204" s="13"/>
      <c r="S204" s="65"/>
    </row>
    <row r="205" spans="1:19" ht="76.5" hidden="1" x14ac:dyDescent="0.2">
      <c r="A205" s="44" t="s">
        <v>401</v>
      </c>
      <c r="B205" s="43" t="s">
        <v>320</v>
      </c>
      <c r="C205" s="80">
        <v>45721</v>
      </c>
      <c r="D205" s="66">
        <v>45904</v>
      </c>
      <c r="E205" s="86">
        <v>20715366</v>
      </c>
      <c r="F205" s="47">
        <v>20715366</v>
      </c>
      <c r="G205" s="74">
        <v>13349903</v>
      </c>
      <c r="H205" s="76">
        <f t="shared" si="12"/>
        <v>0.64444446697200519</v>
      </c>
      <c r="I205" s="49">
        <f t="shared" si="13"/>
        <v>7365463</v>
      </c>
      <c r="J205" s="49"/>
      <c r="K205" s="49"/>
      <c r="L205" s="50" t="s">
        <v>9</v>
      </c>
      <c r="M205" s="46">
        <f>VLOOKUP($A$2:$A$307,[1]Hoja2!$E$1:$G$307,2,0)</f>
        <v>20715366</v>
      </c>
      <c r="N205" s="46">
        <f>VLOOKUP($A$2:$A$307,[1]Hoja2!$E$1:$G$307,3,0)</f>
        <v>13349903</v>
      </c>
      <c r="O205" s="17" t="b">
        <f t="shared" si="14"/>
        <v>1</v>
      </c>
      <c r="P205" s="17">
        <f t="shared" si="15"/>
        <v>0</v>
      </c>
      <c r="Q205" s="13"/>
      <c r="R205" s="13"/>
      <c r="S205" s="65"/>
    </row>
    <row r="206" spans="1:19" ht="89.25" hidden="1" x14ac:dyDescent="0.2">
      <c r="A206" s="44" t="s">
        <v>402</v>
      </c>
      <c r="B206" s="43" t="s">
        <v>312</v>
      </c>
      <c r="C206" s="80">
        <v>45721</v>
      </c>
      <c r="D206" s="66">
        <v>45904</v>
      </c>
      <c r="E206" s="86">
        <v>40980786</v>
      </c>
      <c r="F206" s="47">
        <v>40980786</v>
      </c>
      <c r="G206" s="74">
        <v>26409840</v>
      </c>
      <c r="H206" s="76">
        <f t="shared" si="12"/>
        <v>0.64444444769800169</v>
      </c>
      <c r="I206" s="49">
        <f t="shared" si="13"/>
        <v>14570946</v>
      </c>
      <c r="J206" s="49"/>
      <c r="K206" s="49"/>
      <c r="L206" s="50" t="s">
        <v>9</v>
      </c>
      <c r="M206" s="46">
        <f>VLOOKUP($A$2:$A$307,[1]Hoja2!$E$1:$G$307,2,0)</f>
        <v>40980786</v>
      </c>
      <c r="N206" s="46">
        <f>VLOOKUP($A$2:$A$307,[1]Hoja2!$E$1:$G$307,3,0)</f>
        <v>26409840</v>
      </c>
      <c r="O206" s="17" t="b">
        <f t="shared" si="14"/>
        <v>1</v>
      </c>
      <c r="P206" s="17">
        <f t="shared" si="15"/>
        <v>0</v>
      </c>
      <c r="Q206" s="13"/>
      <c r="R206" s="13"/>
      <c r="S206" s="65"/>
    </row>
    <row r="207" spans="1:19" ht="102" hidden="1" x14ac:dyDescent="0.2">
      <c r="A207" s="44" t="s">
        <v>403</v>
      </c>
      <c r="B207" s="43" t="s">
        <v>420</v>
      </c>
      <c r="C207" s="80">
        <v>45747</v>
      </c>
      <c r="D207" s="66">
        <v>45900</v>
      </c>
      <c r="E207" s="86">
        <v>12572944260</v>
      </c>
      <c r="F207" s="47">
        <v>12572944260</v>
      </c>
      <c r="G207" s="74">
        <v>7543766556</v>
      </c>
      <c r="H207" s="76">
        <f t="shared" si="12"/>
        <v>0.6</v>
      </c>
      <c r="I207" s="49">
        <f t="shared" si="13"/>
        <v>5029177704</v>
      </c>
      <c r="J207" s="49"/>
      <c r="K207" s="49"/>
      <c r="L207" s="50" t="s">
        <v>284</v>
      </c>
      <c r="M207" s="46">
        <f>VLOOKUP($A$2:$A$307,[1]Hoja2!$E$1:$G$307,2,0)</f>
        <v>12572944260</v>
      </c>
      <c r="N207" s="46">
        <f>VLOOKUP($A$2:$A$307,[1]Hoja2!$E$1:$G$307,3,0)</f>
        <v>7543766556</v>
      </c>
      <c r="O207" s="17" t="b">
        <f t="shared" si="14"/>
        <v>1</v>
      </c>
      <c r="P207" s="17">
        <f t="shared" si="15"/>
        <v>0</v>
      </c>
      <c r="Q207" s="13"/>
      <c r="R207" s="13"/>
      <c r="S207" s="65"/>
    </row>
    <row r="208" spans="1:19" ht="102" hidden="1" x14ac:dyDescent="0.2">
      <c r="A208" s="44" t="s">
        <v>404</v>
      </c>
      <c r="B208" s="43" t="s">
        <v>421</v>
      </c>
      <c r="C208" s="80">
        <v>45742</v>
      </c>
      <c r="D208" s="66">
        <v>45900</v>
      </c>
      <c r="E208" s="86">
        <v>330000000</v>
      </c>
      <c r="F208" s="47">
        <v>330000000</v>
      </c>
      <c r="G208" s="74">
        <v>0</v>
      </c>
      <c r="H208" s="76">
        <f t="shared" si="12"/>
        <v>0</v>
      </c>
      <c r="I208" s="49">
        <f t="shared" si="13"/>
        <v>330000000</v>
      </c>
      <c r="J208" s="49"/>
      <c r="K208" s="49"/>
      <c r="L208" s="50" t="s">
        <v>284</v>
      </c>
      <c r="M208" s="46">
        <f>VLOOKUP($A$2:$A$307,[1]Hoja2!$E$1:$G$307,2,0)</f>
        <v>330000000</v>
      </c>
      <c r="N208" s="46">
        <f>VLOOKUP($A$2:$A$307,[1]Hoja2!$E$1:$G$307,3,0)</f>
        <v>0</v>
      </c>
      <c r="O208" s="17" t="b">
        <f t="shared" si="14"/>
        <v>1</v>
      </c>
      <c r="P208" s="17">
        <f t="shared" si="15"/>
        <v>0</v>
      </c>
      <c r="Q208" s="13"/>
      <c r="R208" s="13"/>
      <c r="S208" s="65"/>
    </row>
    <row r="209" spans="1:19" ht="102" hidden="1" x14ac:dyDescent="0.2">
      <c r="A209" s="44" t="s">
        <v>405</v>
      </c>
      <c r="B209" s="43" t="s">
        <v>422</v>
      </c>
      <c r="C209" s="80">
        <v>45747</v>
      </c>
      <c r="D209" s="66">
        <v>45900</v>
      </c>
      <c r="E209" s="86">
        <v>1125000000</v>
      </c>
      <c r="F209" s="47">
        <v>1125000000</v>
      </c>
      <c r="G209" s="74">
        <v>450000000</v>
      </c>
      <c r="H209" s="76">
        <f t="shared" si="12"/>
        <v>0.4</v>
      </c>
      <c r="I209" s="49">
        <f t="shared" si="13"/>
        <v>675000000</v>
      </c>
      <c r="J209" s="49"/>
      <c r="K209" s="49"/>
      <c r="L209" s="50" t="s">
        <v>284</v>
      </c>
      <c r="M209" s="46">
        <f>VLOOKUP($A$2:$A$307,[1]Hoja2!$E$1:$G$307,2,0)</f>
        <v>1125000000</v>
      </c>
      <c r="N209" s="46">
        <f>VLOOKUP($A$2:$A$307,[1]Hoja2!$E$1:$G$307,3,0)</f>
        <v>450000000</v>
      </c>
      <c r="O209" s="17" t="b">
        <f t="shared" si="14"/>
        <v>1</v>
      </c>
      <c r="P209" s="17">
        <f t="shared" si="15"/>
        <v>0</v>
      </c>
      <c r="Q209" s="13"/>
      <c r="R209" s="13"/>
      <c r="S209" s="65"/>
    </row>
    <row r="210" spans="1:19" ht="102" hidden="1" x14ac:dyDescent="0.2">
      <c r="A210" s="44" t="s">
        <v>406</v>
      </c>
      <c r="B210" s="43" t="s">
        <v>423</v>
      </c>
      <c r="C210" s="80">
        <v>45743</v>
      </c>
      <c r="D210" s="66">
        <v>45900</v>
      </c>
      <c r="E210" s="86">
        <v>365950000</v>
      </c>
      <c r="F210" s="47">
        <v>365950000</v>
      </c>
      <c r="G210" s="74">
        <v>0</v>
      </c>
      <c r="H210" s="76">
        <f t="shared" si="12"/>
        <v>0</v>
      </c>
      <c r="I210" s="49">
        <f t="shared" si="13"/>
        <v>365950000</v>
      </c>
      <c r="J210" s="49"/>
      <c r="K210" s="49"/>
      <c r="L210" s="50" t="s">
        <v>284</v>
      </c>
      <c r="M210" s="46">
        <f>VLOOKUP($A$2:$A$307,[1]Hoja2!$E$1:$G$307,2,0)</f>
        <v>365950000</v>
      </c>
      <c r="N210" s="46">
        <f>VLOOKUP($A$2:$A$307,[1]Hoja2!$E$1:$G$307,3,0)</f>
        <v>0</v>
      </c>
      <c r="O210" s="17" t="b">
        <f t="shared" si="14"/>
        <v>1</v>
      </c>
      <c r="P210" s="17">
        <f t="shared" si="15"/>
        <v>0</v>
      </c>
      <c r="Q210" s="13"/>
      <c r="R210" s="13"/>
      <c r="S210" s="65"/>
    </row>
    <row r="211" spans="1:19" ht="63.75" hidden="1" x14ac:dyDescent="0.2">
      <c r="A211" s="44" t="s">
        <v>407</v>
      </c>
      <c r="B211" s="43" t="s">
        <v>424</v>
      </c>
      <c r="C211" s="80">
        <v>45735</v>
      </c>
      <c r="D211" s="66">
        <v>45918</v>
      </c>
      <c r="E211" s="86">
        <v>27020040</v>
      </c>
      <c r="F211" s="47">
        <v>27020040</v>
      </c>
      <c r="G211" s="74">
        <v>15311356</v>
      </c>
      <c r="H211" s="76">
        <f t="shared" si="12"/>
        <v>0.56666666666666665</v>
      </c>
      <c r="I211" s="49">
        <f t="shared" si="13"/>
        <v>11708684</v>
      </c>
      <c r="J211" s="49"/>
      <c r="K211" s="49"/>
      <c r="L211" s="50" t="s">
        <v>9</v>
      </c>
      <c r="M211" s="46">
        <f>VLOOKUP($A$2:$A$307,[1]Hoja2!$E$1:$G$307,2,0)</f>
        <v>27020040</v>
      </c>
      <c r="N211" s="46">
        <f>VLOOKUP($A$2:$A$307,[1]Hoja2!$E$1:$G$307,3,0)</f>
        <v>15311356</v>
      </c>
      <c r="O211" s="17" t="b">
        <f t="shared" si="14"/>
        <v>1</v>
      </c>
      <c r="P211" s="17">
        <f t="shared" si="15"/>
        <v>0</v>
      </c>
      <c r="Q211" s="13"/>
      <c r="R211" s="13"/>
      <c r="S211" s="65"/>
    </row>
    <row r="212" spans="1:19" ht="76.5" hidden="1" x14ac:dyDescent="0.2">
      <c r="A212" s="44" t="s">
        <v>408</v>
      </c>
      <c r="B212" s="43" t="s">
        <v>425</v>
      </c>
      <c r="C212" s="80">
        <v>45736</v>
      </c>
      <c r="D212" s="66">
        <v>45919</v>
      </c>
      <c r="E212" s="86">
        <v>27020040</v>
      </c>
      <c r="F212" s="47">
        <v>27020040</v>
      </c>
      <c r="G212" s="74">
        <v>15161245</v>
      </c>
      <c r="H212" s="76">
        <f t="shared" si="12"/>
        <v>0.5611111234476337</v>
      </c>
      <c r="I212" s="49">
        <f t="shared" si="13"/>
        <v>11858795</v>
      </c>
      <c r="J212" s="49"/>
      <c r="K212" s="49"/>
      <c r="L212" s="50" t="s">
        <v>9</v>
      </c>
      <c r="M212" s="46">
        <f>VLOOKUP($A$2:$A$307,[1]Hoja2!$E$1:$G$307,2,0)</f>
        <v>27020040</v>
      </c>
      <c r="N212" s="46">
        <f>VLOOKUP($A$2:$A$307,[1]Hoja2!$E$1:$G$307,3,0)</f>
        <v>15161245</v>
      </c>
      <c r="O212" s="17" t="b">
        <f t="shared" si="14"/>
        <v>1</v>
      </c>
      <c r="P212" s="17">
        <f t="shared" si="15"/>
        <v>0</v>
      </c>
      <c r="Q212" s="13"/>
      <c r="R212" s="13"/>
      <c r="S212" s="65"/>
    </row>
    <row r="213" spans="1:19" ht="51" hidden="1" x14ac:dyDescent="0.2">
      <c r="A213" s="44" t="s">
        <v>409</v>
      </c>
      <c r="B213" s="43" t="s">
        <v>426</v>
      </c>
      <c r="C213" s="80">
        <v>45743</v>
      </c>
      <c r="D213" s="66">
        <v>46022</v>
      </c>
      <c r="E213" s="86">
        <v>1995000</v>
      </c>
      <c r="F213" s="47">
        <v>1995000</v>
      </c>
      <c r="G213" s="74">
        <v>0</v>
      </c>
      <c r="H213" s="76">
        <f t="shared" si="12"/>
        <v>0</v>
      </c>
      <c r="I213" s="49">
        <f t="shared" si="13"/>
        <v>1995000</v>
      </c>
      <c r="J213" s="49"/>
      <c r="K213" s="49"/>
      <c r="L213" s="50" t="s">
        <v>284</v>
      </c>
      <c r="M213" s="46">
        <f>VLOOKUP($A$2:$A$307,[1]Hoja2!$E$1:$G$307,2,0)</f>
        <v>1995000</v>
      </c>
      <c r="N213" s="46">
        <f>VLOOKUP($A$2:$A$307,[1]Hoja2!$E$1:$G$307,3,0)</f>
        <v>0</v>
      </c>
      <c r="O213" s="17" t="b">
        <f t="shared" si="14"/>
        <v>1</v>
      </c>
      <c r="P213" s="17">
        <f t="shared" si="15"/>
        <v>0</v>
      </c>
      <c r="Q213" s="13"/>
      <c r="R213" s="13"/>
      <c r="S213" s="65"/>
    </row>
    <row r="214" spans="1:19" ht="89.25" hidden="1" x14ac:dyDescent="0.2">
      <c r="A214" s="44" t="s">
        <v>410</v>
      </c>
      <c r="B214" s="43" t="s">
        <v>427</v>
      </c>
      <c r="C214" s="80">
        <v>45741</v>
      </c>
      <c r="D214" s="66">
        <v>45924</v>
      </c>
      <c r="E214" s="86">
        <v>36879102</v>
      </c>
      <c r="F214" s="47">
        <v>36879102</v>
      </c>
      <c r="G214" s="74">
        <v>19668854</v>
      </c>
      <c r="H214" s="76">
        <f t="shared" si="12"/>
        <v>0.53333332248708221</v>
      </c>
      <c r="I214" s="49">
        <f t="shared" si="13"/>
        <v>17210248</v>
      </c>
      <c r="J214" s="49"/>
      <c r="K214" s="49"/>
      <c r="L214" s="50" t="s">
        <v>9</v>
      </c>
      <c r="M214" s="46">
        <f>VLOOKUP($A$2:$A$307,[1]Hoja2!$E$1:$G$307,2,0)</f>
        <v>36879102</v>
      </c>
      <c r="N214" s="46">
        <f>VLOOKUP($A$2:$A$307,[1]Hoja2!$E$1:$G$307,3,0)</f>
        <v>19668854</v>
      </c>
      <c r="O214" s="17" t="b">
        <f t="shared" si="14"/>
        <v>1</v>
      </c>
      <c r="P214" s="17">
        <f t="shared" si="15"/>
        <v>0</v>
      </c>
      <c r="Q214" s="13"/>
      <c r="R214" s="13"/>
      <c r="S214" s="65"/>
    </row>
    <row r="215" spans="1:19" ht="63.75" hidden="1" x14ac:dyDescent="0.2">
      <c r="A215" s="44" t="s">
        <v>411</v>
      </c>
      <c r="B215" s="43" t="s">
        <v>460</v>
      </c>
      <c r="C215" s="80">
        <v>45743</v>
      </c>
      <c r="D215" s="66">
        <v>45926</v>
      </c>
      <c r="E215" s="86">
        <v>14520000</v>
      </c>
      <c r="F215" s="47">
        <v>14520000</v>
      </c>
      <c r="G215" s="74">
        <v>7582667</v>
      </c>
      <c r="H215" s="76">
        <f t="shared" si="12"/>
        <v>0.52222224517906335</v>
      </c>
      <c r="I215" s="49">
        <f t="shared" si="13"/>
        <v>6937333</v>
      </c>
      <c r="J215" s="49"/>
      <c r="K215" s="49"/>
      <c r="L215" s="50" t="s">
        <v>9</v>
      </c>
      <c r="M215" s="46">
        <f>VLOOKUP($A$2:$A$307,[1]Hoja2!$E$1:$G$307,2,0)</f>
        <v>14520000</v>
      </c>
      <c r="N215" s="46">
        <f>VLOOKUP($A$2:$A$307,[1]Hoja2!$E$1:$G$307,3,0)</f>
        <v>7582667</v>
      </c>
      <c r="O215" s="17" t="b">
        <f t="shared" si="14"/>
        <v>1</v>
      </c>
      <c r="P215" s="17">
        <f t="shared" si="15"/>
        <v>0</v>
      </c>
      <c r="Q215" s="13"/>
      <c r="R215" s="13"/>
      <c r="S215" s="65"/>
    </row>
    <row r="216" spans="1:19" ht="38.25" hidden="1" x14ac:dyDescent="0.2">
      <c r="A216" s="44" t="s">
        <v>399</v>
      </c>
      <c r="B216" s="43" t="s">
        <v>418</v>
      </c>
      <c r="C216" s="80">
        <v>45717</v>
      </c>
      <c r="D216" s="66">
        <v>46022</v>
      </c>
      <c r="E216" s="86">
        <v>1114788549</v>
      </c>
      <c r="F216" s="47">
        <v>1114788549</v>
      </c>
      <c r="G216" s="74">
        <v>557408486</v>
      </c>
      <c r="H216" s="76">
        <f t="shared" si="12"/>
        <v>0.5000127481574983</v>
      </c>
      <c r="I216" s="49">
        <f t="shared" si="13"/>
        <v>557380063</v>
      </c>
      <c r="J216" s="49"/>
      <c r="K216" s="49"/>
      <c r="L216" s="50" t="s">
        <v>284</v>
      </c>
      <c r="M216" s="46">
        <f>VLOOKUP($A$2:$A$307,[1]Hoja2!$E$1:$G$307,2,0)</f>
        <v>1114788549</v>
      </c>
      <c r="N216" s="46">
        <f>VLOOKUP($A$2:$A$307,[1]Hoja2!$E$1:$G$307,3,0)</f>
        <v>557408486</v>
      </c>
      <c r="O216" s="17" t="b">
        <f t="shared" si="14"/>
        <v>1</v>
      </c>
      <c r="P216" s="17">
        <f t="shared" si="15"/>
        <v>0</v>
      </c>
      <c r="Q216" s="13"/>
      <c r="R216" s="13"/>
      <c r="S216" s="65"/>
    </row>
    <row r="217" spans="1:19" ht="51" hidden="1" x14ac:dyDescent="0.2">
      <c r="A217" s="44" t="s">
        <v>400</v>
      </c>
      <c r="B217" s="43" t="s">
        <v>419</v>
      </c>
      <c r="C217" s="80">
        <v>45717</v>
      </c>
      <c r="D217" s="66">
        <v>45900</v>
      </c>
      <c r="E217" s="86">
        <v>667656578</v>
      </c>
      <c r="F217" s="47">
        <v>667656578</v>
      </c>
      <c r="G217" s="74">
        <v>248297110</v>
      </c>
      <c r="H217" s="76">
        <f t="shared" si="12"/>
        <v>0.37189345268459256</v>
      </c>
      <c r="I217" s="49">
        <f t="shared" si="13"/>
        <v>419359468</v>
      </c>
      <c r="J217" s="49"/>
      <c r="K217" s="49"/>
      <c r="L217" s="50" t="s">
        <v>284</v>
      </c>
      <c r="M217" s="46">
        <f>VLOOKUP($A$2:$A$307,[1]Hoja2!$E$1:$G$307,2,0)</f>
        <v>667656578</v>
      </c>
      <c r="N217" s="46">
        <f>VLOOKUP($A$2:$A$307,[1]Hoja2!$E$1:$G$307,3,0)</f>
        <v>248297110</v>
      </c>
      <c r="O217" s="17" t="b">
        <f t="shared" si="14"/>
        <v>1</v>
      </c>
      <c r="P217" s="17">
        <f t="shared" si="15"/>
        <v>0</v>
      </c>
      <c r="Q217" s="13"/>
      <c r="R217" s="13"/>
      <c r="S217" s="65"/>
    </row>
    <row r="218" spans="1:19" ht="102" hidden="1" x14ac:dyDescent="0.2">
      <c r="A218" s="44" t="s">
        <v>430</v>
      </c>
      <c r="B218" s="43" t="s">
        <v>444</v>
      </c>
      <c r="C218" s="80">
        <v>45751</v>
      </c>
      <c r="D218" s="66">
        <v>45900</v>
      </c>
      <c r="E218" s="86">
        <v>500000000</v>
      </c>
      <c r="F218" s="47">
        <v>500000000</v>
      </c>
      <c r="G218" s="74">
        <v>0</v>
      </c>
      <c r="H218" s="76">
        <f t="shared" si="12"/>
        <v>0</v>
      </c>
      <c r="I218" s="49">
        <f t="shared" si="13"/>
        <v>500000000</v>
      </c>
      <c r="J218" s="49"/>
      <c r="K218" s="49"/>
      <c r="L218" s="50" t="s">
        <v>284</v>
      </c>
      <c r="M218" s="46">
        <f>VLOOKUP($A$2:$A$307,[1]Hoja2!$E$1:$G$307,2,0)</f>
        <v>500000000</v>
      </c>
      <c r="N218" s="46">
        <f>VLOOKUP($A$2:$A$307,[1]Hoja2!$E$1:$G$307,3,0)</f>
        <v>0</v>
      </c>
      <c r="O218" s="17" t="b">
        <f t="shared" si="14"/>
        <v>1</v>
      </c>
      <c r="P218" s="17">
        <f t="shared" si="15"/>
        <v>0</v>
      </c>
      <c r="Q218" s="13"/>
      <c r="R218" s="13"/>
      <c r="S218" s="65"/>
    </row>
    <row r="219" spans="1:19" ht="63.75" hidden="1" x14ac:dyDescent="0.2">
      <c r="A219" s="44" t="s">
        <v>431</v>
      </c>
      <c r="B219" s="43" t="s">
        <v>445</v>
      </c>
      <c r="C219" s="80">
        <v>45769</v>
      </c>
      <c r="D219" s="66">
        <v>46022</v>
      </c>
      <c r="E219" s="86">
        <v>635185960</v>
      </c>
      <c r="F219" s="47">
        <v>635185960</v>
      </c>
      <c r="G219" s="74">
        <v>580686476</v>
      </c>
      <c r="H219" s="76">
        <f t="shared" si="12"/>
        <v>0.91419916775238541</v>
      </c>
      <c r="I219" s="49">
        <f t="shared" si="13"/>
        <v>54499484</v>
      </c>
      <c r="J219" s="49"/>
      <c r="K219" s="49"/>
      <c r="L219" s="50" t="s">
        <v>284</v>
      </c>
      <c r="M219" s="46">
        <f>VLOOKUP($A$2:$A$307,[1]Hoja2!$E$1:$G$307,2,0)</f>
        <v>635185960</v>
      </c>
      <c r="N219" s="46">
        <f>VLOOKUP($A$2:$A$307,[1]Hoja2!$E$1:$G$307,3,0)</f>
        <v>580686476</v>
      </c>
      <c r="O219" s="17" t="b">
        <f t="shared" si="14"/>
        <v>1</v>
      </c>
      <c r="P219" s="17">
        <f t="shared" si="15"/>
        <v>0</v>
      </c>
      <c r="Q219" s="13"/>
      <c r="R219" s="13"/>
      <c r="S219" s="65"/>
    </row>
    <row r="220" spans="1:19" ht="51" hidden="1" x14ac:dyDescent="0.2">
      <c r="A220" s="44" t="s">
        <v>432</v>
      </c>
      <c r="B220" s="43" t="s">
        <v>446</v>
      </c>
      <c r="C220" s="80">
        <v>45748</v>
      </c>
      <c r="D220" s="66">
        <v>46022</v>
      </c>
      <c r="E220" s="86">
        <v>9101120</v>
      </c>
      <c r="F220" s="47">
        <v>9101120</v>
      </c>
      <c r="G220" s="74">
        <v>5471620</v>
      </c>
      <c r="H220" s="76">
        <f t="shared" si="12"/>
        <v>0.60120292887029292</v>
      </c>
      <c r="I220" s="49">
        <f t="shared" si="13"/>
        <v>3629500</v>
      </c>
      <c r="J220" s="49"/>
      <c r="K220" s="49"/>
      <c r="L220" s="50" t="s">
        <v>9</v>
      </c>
      <c r="M220" s="46">
        <f>VLOOKUP($A$2:$A$307,[1]Hoja2!$E$1:$G$307,2,0)</f>
        <v>9101120</v>
      </c>
      <c r="N220" s="46">
        <f>VLOOKUP($A$2:$A$307,[1]Hoja2!$E$1:$G$307,3,0)</f>
        <v>5471620</v>
      </c>
      <c r="O220" s="17" t="b">
        <f t="shared" si="14"/>
        <v>1</v>
      </c>
      <c r="P220" s="17">
        <f t="shared" si="15"/>
        <v>0</v>
      </c>
      <c r="Q220" s="13"/>
      <c r="R220" s="13"/>
      <c r="S220" s="65"/>
    </row>
    <row r="221" spans="1:19" ht="76.5" hidden="1" x14ac:dyDescent="0.2">
      <c r="A221" s="44" t="s">
        <v>433</v>
      </c>
      <c r="B221" s="43" t="s">
        <v>447</v>
      </c>
      <c r="C221" s="80">
        <v>45757</v>
      </c>
      <c r="D221" s="66">
        <v>45761</v>
      </c>
      <c r="E221" s="86">
        <v>0</v>
      </c>
      <c r="F221" s="47">
        <v>0</v>
      </c>
      <c r="G221" s="74">
        <v>0</v>
      </c>
      <c r="H221" s="76">
        <f>IFERROR(G221/E221,0)</f>
        <v>0</v>
      </c>
      <c r="I221" s="49">
        <f t="shared" si="13"/>
        <v>0</v>
      </c>
      <c r="J221" s="49"/>
      <c r="K221" s="49"/>
      <c r="L221" s="50" t="s">
        <v>284</v>
      </c>
      <c r="M221" s="46" t="e">
        <f>VLOOKUP($A$2:$A$307,[1]Hoja2!$E$1:$G$307,2,0)</f>
        <v>#N/A</v>
      </c>
      <c r="N221" s="46" t="e">
        <f>VLOOKUP($A$2:$A$307,[1]Hoja2!$E$1:$G$307,3,0)</f>
        <v>#N/A</v>
      </c>
      <c r="O221" s="17" t="e">
        <f t="shared" si="14"/>
        <v>#N/A</v>
      </c>
      <c r="P221" s="17">
        <f t="shared" si="15"/>
        <v>0</v>
      </c>
      <c r="Q221" s="13"/>
      <c r="R221" s="13"/>
      <c r="S221" s="65"/>
    </row>
    <row r="222" spans="1:19" ht="114.75" hidden="1" x14ac:dyDescent="0.2">
      <c r="A222" s="44" t="s">
        <v>434</v>
      </c>
      <c r="B222" s="43" t="s">
        <v>448</v>
      </c>
      <c r="C222" s="80">
        <v>45748</v>
      </c>
      <c r="D222" s="66">
        <v>45930</v>
      </c>
      <c r="E222" s="86">
        <v>45077946</v>
      </c>
      <c r="F222" s="47">
        <v>45077946</v>
      </c>
      <c r="G222" s="74">
        <v>22538973</v>
      </c>
      <c r="H222" s="76">
        <f t="shared" si="12"/>
        <v>0.5</v>
      </c>
      <c r="I222" s="49">
        <f t="shared" si="13"/>
        <v>22538973</v>
      </c>
      <c r="J222" s="49"/>
      <c r="K222" s="49"/>
      <c r="L222" s="50" t="s">
        <v>9</v>
      </c>
      <c r="M222" s="46">
        <f>VLOOKUP($A$2:$A$307,[1]Hoja2!$E$1:$G$307,2,0)</f>
        <v>45077946</v>
      </c>
      <c r="N222" s="46">
        <f>VLOOKUP($A$2:$A$307,[1]Hoja2!$E$1:$G$307,3,0)</f>
        <v>22538973</v>
      </c>
      <c r="O222" s="17" t="b">
        <f t="shared" si="14"/>
        <v>1</v>
      </c>
      <c r="P222" s="17">
        <f t="shared" si="15"/>
        <v>0</v>
      </c>
      <c r="Q222" s="13"/>
      <c r="R222" s="13"/>
      <c r="S222" s="65"/>
    </row>
    <row r="223" spans="1:19" ht="76.5" hidden="1" x14ac:dyDescent="0.2">
      <c r="A223" s="44" t="s">
        <v>435</v>
      </c>
      <c r="B223" s="43" t="s">
        <v>449</v>
      </c>
      <c r="C223" s="80">
        <v>45748</v>
      </c>
      <c r="D223" s="66">
        <v>45930</v>
      </c>
      <c r="E223" s="86">
        <v>16212030</v>
      </c>
      <c r="F223" s="47">
        <v>16212030</v>
      </c>
      <c r="G223" s="74">
        <v>8106015</v>
      </c>
      <c r="H223" s="76">
        <f t="shared" si="12"/>
        <v>0.5</v>
      </c>
      <c r="I223" s="49">
        <f t="shared" si="13"/>
        <v>8106015</v>
      </c>
      <c r="J223" s="49"/>
      <c r="K223" s="49"/>
      <c r="L223" s="50" t="s">
        <v>9</v>
      </c>
      <c r="M223" s="46">
        <f>VLOOKUP($A$2:$A$307,[1]Hoja2!$E$1:$G$307,2,0)</f>
        <v>16212030</v>
      </c>
      <c r="N223" s="46">
        <f>VLOOKUP($A$2:$A$307,[1]Hoja2!$E$1:$G$307,3,0)</f>
        <v>8106015</v>
      </c>
      <c r="O223" s="17" t="b">
        <f t="shared" si="14"/>
        <v>1</v>
      </c>
      <c r="P223" s="17">
        <f t="shared" si="15"/>
        <v>0</v>
      </c>
      <c r="Q223" s="13"/>
      <c r="R223" s="13"/>
      <c r="S223" s="65"/>
    </row>
    <row r="224" spans="1:19" ht="102" hidden="1" x14ac:dyDescent="0.2">
      <c r="A224" s="44" t="s">
        <v>436</v>
      </c>
      <c r="B224" s="43" t="s">
        <v>450</v>
      </c>
      <c r="C224" s="80">
        <v>45748</v>
      </c>
      <c r="D224" s="66">
        <v>45930</v>
      </c>
      <c r="E224" s="86">
        <v>28960818</v>
      </c>
      <c r="F224" s="47">
        <v>28960818</v>
      </c>
      <c r="G224" s="74">
        <v>14480409</v>
      </c>
      <c r="H224" s="76">
        <f t="shared" si="12"/>
        <v>0.5</v>
      </c>
      <c r="I224" s="49">
        <f t="shared" si="13"/>
        <v>14480409</v>
      </c>
      <c r="J224" s="49"/>
      <c r="K224" s="49"/>
      <c r="L224" s="50" t="s">
        <v>9</v>
      </c>
      <c r="M224" s="46">
        <f>VLOOKUP($A$2:$A$307,[1]Hoja2!$E$1:$G$307,2,0)</f>
        <v>28960818</v>
      </c>
      <c r="N224" s="46">
        <f>VLOOKUP($A$2:$A$307,[1]Hoja2!$E$1:$G$307,3,0)</f>
        <v>14480409</v>
      </c>
      <c r="O224" s="17" t="b">
        <f t="shared" si="14"/>
        <v>1</v>
      </c>
      <c r="P224" s="17">
        <f t="shared" si="15"/>
        <v>0</v>
      </c>
      <c r="Q224" s="13"/>
      <c r="R224" s="13"/>
      <c r="S224" s="65"/>
    </row>
    <row r="225" spans="1:19" ht="76.5" hidden="1" x14ac:dyDescent="0.2">
      <c r="A225" s="44" t="s">
        <v>437</v>
      </c>
      <c r="B225" s="43" t="s">
        <v>451</v>
      </c>
      <c r="C225" s="80">
        <v>45758</v>
      </c>
      <c r="D225" s="66">
        <v>45789</v>
      </c>
      <c r="E225" s="86">
        <v>20295265</v>
      </c>
      <c r="F225" s="47">
        <v>20295265</v>
      </c>
      <c r="G225" s="74">
        <v>20295265</v>
      </c>
      <c r="H225" s="76">
        <f t="shared" si="12"/>
        <v>1</v>
      </c>
      <c r="I225" s="49">
        <f t="shared" si="13"/>
        <v>0</v>
      </c>
      <c r="J225" s="49"/>
      <c r="K225" s="49"/>
      <c r="L225" s="50" t="s">
        <v>284</v>
      </c>
      <c r="M225" s="46">
        <f>VLOOKUP($A$2:$A$307,[1]Hoja2!$E$1:$G$307,2,0)</f>
        <v>20295265</v>
      </c>
      <c r="N225" s="46">
        <f>VLOOKUP($A$2:$A$307,[1]Hoja2!$E$1:$G$307,3,0)</f>
        <v>20295265</v>
      </c>
      <c r="O225" s="17" t="b">
        <f t="shared" si="14"/>
        <v>1</v>
      </c>
      <c r="P225" s="17">
        <f t="shared" si="15"/>
        <v>0</v>
      </c>
      <c r="Q225" s="13"/>
      <c r="R225" s="13"/>
      <c r="S225" s="65"/>
    </row>
    <row r="226" spans="1:19" ht="38.25" hidden="1" x14ac:dyDescent="0.2">
      <c r="A226" s="44" t="s">
        <v>438</v>
      </c>
      <c r="B226" s="43" t="s">
        <v>452</v>
      </c>
      <c r="C226" s="80">
        <v>45757</v>
      </c>
      <c r="D226" s="66">
        <v>45805</v>
      </c>
      <c r="E226" s="86">
        <v>19826216</v>
      </c>
      <c r="F226" s="47">
        <v>19826216</v>
      </c>
      <c r="G226" s="74">
        <v>19826216</v>
      </c>
      <c r="H226" s="76">
        <f t="shared" si="12"/>
        <v>1</v>
      </c>
      <c r="I226" s="49">
        <f t="shared" si="13"/>
        <v>0</v>
      </c>
      <c r="J226" s="49"/>
      <c r="K226" s="49"/>
      <c r="L226" s="50" t="s">
        <v>284</v>
      </c>
      <c r="M226" s="46">
        <f>VLOOKUP($A$2:$A$307,[1]Hoja2!$E$1:$G$307,2,0)</f>
        <v>19826216</v>
      </c>
      <c r="N226" s="46">
        <f>VLOOKUP($A$2:$A$307,[1]Hoja2!$E$1:$G$307,3,0)</f>
        <v>19826216</v>
      </c>
      <c r="O226" s="17" t="b">
        <f t="shared" si="14"/>
        <v>1</v>
      </c>
      <c r="P226" s="17">
        <f t="shared" si="15"/>
        <v>0</v>
      </c>
      <c r="Q226" s="13"/>
      <c r="R226" s="13"/>
      <c r="S226" s="65"/>
    </row>
    <row r="227" spans="1:19" ht="76.5" hidden="1" x14ac:dyDescent="0.2">
      <c r="A227" s="44" t="s">
        <v>439</v>
      </c>
      <c r="B227" s="43" t="s">
        <v>449</v>
      </c>
      <c r="C227" s="80">
        <v>45768</v>
      </c>
      <c r="D227" s="66">
        <v>45950</v>
      </c>
      <c r="E227" s="86">
        <v>16212030</v>
      </c>
      <c r="F227" s="47">
        <v>16212030</v>
      </c>
      <c r="G227" s="74">
        <v>6304678</v>
      </c>
      <c r="H227" s="76">
        <f t="shared" si="12"/>
        <v>0.38888886832802555</v>
      </c>
      <c r="I227" s="49">
        <f t="shared" si="13"/>
        <v>9907352</v>
      </c>
      <c r="J227" s="49"/>
      <c r="K227" s="49"/>
      <c r="L227" s="50" t="s">
        <v>9</v>
      </c>
      <c r="M227" s="46">
        <f>VLOOKUP($A$2:$A$307,[1]Hoja2!$E$1:$G$307,2,0)</f>
        <v>16212030</v>
      </c>
      <c r="N227" s="46">
        <f>VLOOKUP($A$2:$A$307,[1]Hoja2!$E$1:$G$307,3,0)</f>
        <v>6304678</v>
      </c>
      <c r="O227" s="17" t="b">
        <f t="shared" si="14"/>
        <v>1</v>
      </c>
      <c r="P227" s="17">
        <f t="shared" si="15"/>
        <v>0</v>
      </c>
      <c r="Q227" s="13"/>
      <c r="R227" s="13"/>
      <c r="S227" s="65"/>
    </row>
    <row r="228" spans="1:19" ht="76.5" hidden="1" x14ac:dyDescent="0.2">
      <c r="A228" s="44" t="s">
        <v>440</v>
      </c>
      <c r="B228" s="43" t="s">
        <v>453</v>
      </c>
      <c r="C228" s="80">
        <v>45768</v>
      </c>
      <c r="D228" s="66">
        <v>45950</v>
      </c>
      <c r="E228" s="86">
        <v>14520000</v>
      </c>
      <c r="F228" s="47">
        <v>14520000</v>
      </c>
      <c r="G228" s="74">
        <v>5646667</v>
      </c>
      <c r="H228" s="76">
        <f t="shared" si="12"/>
        <v>0.38888891184573005</v>
      </c>
      <c r="I228" s="49">
        <f t="shared" si="13"/>
        <v>8873333</v>
      </c>
      <c r="J228" s="49"/>
      <c r="K228" s="49"/>
      <c r="L228" s="50" t="s">
        <v>9</v>
      </c>
      <c r="M228" s="46">
        <f>VLOOKUP($A$2:$A$307,[1]Hoja2!$E$1:$G$307,2,0)</f>
        <v>14520000</v>
      </c>
      <c r="N228" s="46">
        <f>VLOOKUP($A$2:$A$307,[1]Hoja2!$E$1:$G$307,3,0)</f>
        <v>5646667</v>
      </c>
      <c r="O228" s="17" t="b">
        <f t="shared" si="14"/>
        <v>1</v>
      </c>
      <c r="P228" s="17">
        <f t="shared" si="15"/>
        <v>0</v>
      </c>
      <c r="Q228" s="13"/>
      <c r="R228" s="13"/>
      <c r="S228" s="65"/>
    </row>
    <row r="229" spans="1:19" ht="102" hidden="1" x14ac:dyDescent="0.2">
      <c r="A229" s="44" t="s">
        <v>441</v>
      </c>
      <c r="B229" s="43" t="s">
        <v>454</v>
      </c>
      <c r="C229" s="80">
        <v>45768</v>
      </c>
      <c r="D229" s="66">
        <v>45950</v>
      </c>
      <c r="E229" s="86">
        <v>16212030</v>
      </c>
      <c r="F229" s="47">
        <v>16212030</v>
      </c>
      <c r="G229" s="74">
        <v>6304678</v>
      </c>
      <c r="H229" s="76">
        <f t="shared" si="12"/>
        <v>0.38888886832802555</v>
      </c>
      <c r="I229" s="49">
        <f t="shared" si="13"/>
        <v>9907352</v>
      </c>
      <c r="J229" s="49"/>
      <c r="K229" s="49"/>
      <c r="L229" s="50" t="s">
        <v>9</v>
      </c>
      <c r="M229" s="46">
        <f>VLOOKUP($A$2:$A$307,[1]Hoja2!$E$1:$G$307,2,0)</f>
        <v>16212030</v>
      </c>
      <c r="N229" s="46">
        <f>VLOOKUP($A$2:$A$307,[1]Hoja2!$E$1:$G$307,3,0)</f>
        <v>6304678</v>
      </c>
      <c r="O229" s="17" t="b">
        <f t="shared" si="14"/>
        <v>1</v>
      </c>
      <c r="P229" s="17">
        <f t="shared" si="15"/>
        <v>0</v>
      </c>
      <c r="Q229" s="13"/>
      <c r="R229" s="13"/>
      <c r="S229" s="65"/>
    </row>
    <row r="230" spans="1:19" ht="63.75" hidden="1" x14ac:dyDescent="0.2">
      <c r="A230" s="44" t="s">
        <v>442</v>
      </c>
      <c r="B230" s="43" t="s">
        <v>455</v>
      </c>
      <c r="C230" s="80">
        <v>45768</v>
      </c>
      <c r="D230" s="66">
        <v>45950</v>
      </c>
      <c r="E230" s="86">
        <v>28960818</v>
      </c>
      <c r="F230" s="47">
        <v>28960818</v>
      </c>
      <c r="G230" s="74">
        <v>11262540</v>
      </c>
      <c r="H230" s="76">
        <f t="shared" si="12"/>
        <v>0.38888887737908506</v>
      </c>
      <c r="I230" s="49">
        <f t="shared" si="13"/>
        <v>17698278</v>
      </c>
      <c r="J230" s="49"/>
      <c r="K230" s="49"/>
      <c r="L230" s="50" t="s">
        <v>9</v>
      </c>
      <c r="M230" s="46">
        <f>VLOOKUP($A$2:$A$307,[1]Hoja2!$E$1:$G$307,2,0)</f>
        <v>28960818</v>
      </c>
      <c r="N230" s="46">
        <f>VLOOKUP($A$2:$A$307,[1]Hoja2!$E$1:$G$307,3,0)</f>
        <v>11262540</v>
      </c>
      <c r="O230" s="17" t="b">
        <f t="shared" si="14"/>
        <v>1</v>
      </c>
      <c r="P230" s="17">
        <f t="shared" si="15"/>
        <v>0</v>
      </c>
      <c r="Q230" s="13"/>
      <c r="R230" s="13"/>
      <c r="S230" s="65"/>
    </row>
    <row r="231" spans="1:19" ht="89.25" hidden="1" x14ac:dyDescent="0.2">
      <c r="A231" s="44" t="s">
        <v>443</v>
      </c>
      <c r="B231" s="43" t="s">
        <v>456</v>
      </c>
      <c r="C231" s="80">
        <v>45768</v>
      </c>
      <c r="D231" s="66">
        <v>45950</v>
      </c>
      <c r="E231" s="86">
        <v>27020040</v>
      </c>
      <c r="F231" s="47">
        <v>27020040</v>
      </c>
      <c r="G231" s="74">
        <v>10507793</v>
      </c>
      <c r="H231" s="76">
        <f t="shared" si="12"/>
        <v>0.38888887655236631</v>
      </c>
      <c r="I231" s="49">
        <f t="shared" si="13"/>
        <v>16512247</v>
      </c>
      <c r="J231" s="49"/>
      <c r="K231" s="49"/>
      <c r="L231" s="50" t="s">
        <v>9</v>
      </c>
      <c r="M231" s="46">
        <f>VLOOKUP($A$2:$A$307,[1]Hoja2!$E$1:$G$307,2,0)</f>
        <v>27020040</v>
      </c>
      <c r="N231" s="46">
        <f>VLOOKUP($A$2:$A$307,[1]Hoja2!$E$1:$G$307,3,0)</f>
        <v>10507793</v>
      </c>
      <c r="O231" s="17" t="b">
        <f t="shared" si="14"/>
        <v>1</v>
      </c>
      <c r="P231" s="17">
        <f t="shared" si="15"/>
        <v>0</v>
      </c>
      <c r="Q231" s="13"/>
      <c r="R231" s="13"/>
      <c r="S231" s="65"/>
    </row>
    <row r="232" spans="1:19" ht="63.75" hidden="1" x14ac:dyDescent="0.2">
      <c r="A232" s="44" t="s">
        <v>461</v>
      </c>
      <c r="B232" s="43" t="s">
        <v>476</v>
      </c>
      <c r="C232" s="80">
        <v>45803</v>
      </c>
      <c r="D232" s="66">
        <v>45991</v>
      </c>
      <c r="E232" s="86">
        <v>4521430717</v>
      </c>
      <c r="F232" s="47">
        <v>4521430717</v>
      </c>
      <c r="G232" s="74">
        <v>0</v>
      </c>
      <c r="H232" s="76">
        <f t="shared" si="12"/>
        <v>0</v>
      </c>
      <c r="I232" s="49">
        <f t="shared" si="13"/>
        <v>4521430717</v>
      </c>
      <c r="J232" s="49"/>
      <c r="K232" s="49"/>
      <c r="L232" s="50" t="s">
        <v>284</v>
      </c>
      <c r="M232" s="46">
        <f>VLOOKUP($A$2:$A$307,[1]Hoja2!$E$1:$G$307,2,0)</f>
        <v>4521430717</v>
      </c>
      <c r="N232" s="46">
        <f>VLOOKUP($A$2:$A$307,[1]Hoja2!$E$1:$G$307,3,0)</f>
        <v>0</v>
      </c>
      <c r="O232" s="17" t="b">
        <f t="shared" si="14"/>
        <v>1</v>
      </c>
      <c r="P232" s="17">
        <f t="shared" si="15"/>
        <v>0</v>
      </c>
      <c r="Q232" s="13"/>
      <c r="R232" s="13"/>
      <c r="S232" s="65"/>
    </row>
    <row r="233" spans="1:19" ht="76.5" hidden="1" x14ac:dyDescent="0.2">
      <c r="A233" s="44" t="s">
        <v>462</v>
      </c>
      <c r="B233" s="43" t="s">
        <v>477</v>
      </c>
      <c r="C233" s="80">
        <v>45782</v>
      </c>
      <c r="D233" s="66">
        <v>45892</v>
      </c>
      <c r="E233" s="86">
        <v>9817285</v>
      </c>
      <c r="F233" s="47">
        <v>9817285</v>
      </c>
      <c r="G233" s="74">
        <v>5043743</v>
      </c>
      <c r="H233" s="76">
        <f t="shared" si="12"/>
        <v>0.51376149312157082</v>
      </c>
      <c r="I233" s="49">
        <f t="shared" si="13"/>
        <v>4773542</v>
      </c>
      <c r="J233" s="49"/>
      <c r="K233" s="49"/>
      <c r="L233" s="50" t="s">
        <v>9</v>
      </c>
      <c r="M233" s="46">
        <f>VLOOKUP($A$2:$A$307,[1]Hoja2!$E$1:$G$307,2,0)</f>
        <v>9817285</v>
      </c>
      <c r="N233" s="46">
        <f>VLOOKUP($A$2:$A$307,[1]Hoja2!$E$1:$G$307,3,0)</f>
        <v>5043743</v>
      </c>
      <c r="O233" s="17" t="b">
        <f t="shared" si="14"/>
        <v>1</v>
      </c>
      <c r="P233" s="17">
        <f t="shared" si="15"/>
        <v>0</v>
      </c>
      <c r="Q233" s="13"/>
      <c r="R233" s="13"/>
      <c r="S233" s="65"/>
    </row>
    <row r="234" spans="1:19" ht="76.5" hidden="1" x14ac:dyDescent="0.2">
      <c r="A234" s="44" t="s">
        <v>463</v>
      </c>
      <c r="B234" s="43" t="s">
        <v>477</v>
      </c>
      <c r="C234" s="80">
        <v>45782</v>
      </c>
      <c r="D234" s="66">
        <v>45892</v>
      </c>
      <c r="E234" s="86">
        <v>9817285</v>
      </c>
      <c r="F234" s="47">
        <v>9817285</v>
      </c>
      <c r="G234" s="74">
        <v>5043743</v>
      </c>
      <c r="H234" s="76">
        <f t="shared" si="12"/>
        <v>0.51376149312157082</v>
      </c>
      <c r="I234" s="49">
        <f t="shared" si="13"/>
        <v>4773542</v>
      </c>
      <c r="J234" s="49"/>
      <c r="K234" s="49"/>
      <c r="L234" s="50" t="s">
        <v>9</v>
      </c>
      <c r="M234" s="46">
        <f>VLOOKUP($A$2:$A$307,[1]Hoja2!$E$1:$G$307,2,0)</f>
        <v>9817285</v>
      </c>
      <c r="N234" s="46">
        <f>VLOOKUP($A$2:$A$307,[1]Hoja2!$E$1:$G$307,3,0)</f>
        <v>5043743</v>
      </c>
      <c r="O234" s="17" t="b">
        <f t="shared" si="14"/>
        <v>1</v>
      </c>
      <c r="P234" s="17">
        <f t="shared" si="15"/>
        <v>0</v>
      </c>
      <c r="Q234" s="13"/>
      <c r="R234" s="13"/>
      <c r="S234" s="65"/>
    </row>
    <row r="235" spans="1:19" ht="114.75" hidden="1" x14ac:dyDescent="0.2">
      <c r="A235" s="44" t="s">
        <v>464</v>
      </c>
      <c r="B235" s="43" t="s">
        <v>478</v>
      </c>
      <c r="C235" s="80">
        <v>45783</v>
      </c>
      <c r="D235" s="66">
        <v>45966</v>
      </c>
      <c r="E235" s="86">
        <v>40980786</v>
      </c>
      <c r="F235" s="47">
        <v>40980786</v>
      </c>
      <c r="G235" s="74">
        <v>12521907</v>
      </c>
      <c r="H235" s="76">
        <f t="shared" si="12"/>
        <v>0.30555555962250214</v>
      </c>
      <c r="I235" s="49">
        <f t="shared" si="13"/>
        <v>28458879</v>
      </c>
      <c r="J235" s="49"/>
      <c r="K235" s="49"/>
      <c r="L235" s="50" t="s">
        <v>9</v>
      </c>
      <c r="M235" s="46">
        <f>VLOOKUP($A$2:$A$307,[1]Hoja2!$E$1:$G$307,2,0)</f>
        <v>40980786</v>
      </c>
      <c r="N235" s="46">
        <f>VLOOKUP($A$2:$A$307,[1]Hoja2!$E$1:$G$307,3,0)</f>
        <v>12521907</v>
      </c>
      <c r="O235" s="17" t="b">
        <f t="shared" si="14"/>
        <v>1</v>
      </c>
      <c r="P235" s="17">
        <f t="shared" si="15"/>
        <v>0</v>
      </c>
      <c r="Q235" s="13"/>
      <c r="R235" s="13"/>
      <c r="S235" s="65"/>
    </row>
    <row r="236" spans="1:19" ht="89.25" hidden="1" x14ac:dyDescent="0.2">
      <c r="A236" s="44" t="s">
        <v>465</v>
      </c>
      <c r="B236" s="43" t="s">
        <v>479</v>
      </c>
      <c r="C236" s="80">
        <v>45789</v>
      </c>
      <c r="D236" s="66">
        <v>45972</v>
      </c>
      <c r="E236" s="86">
        <v>40980786</v>
      </c>
      <c r="F236" s="47">
        <v>40980786</v>
      </c>
      <c r="G236" s="74">
        <v>11155881</v>
      </c>
      <c r="H236" s="76">
        <f t="shared" si="12"/>
        <v>0.27222223116950467</v>
      </c>
      <c r="I236" s="49">
        <f t="shared" si="13"/>
        <v>29824905</v>
      </c>
      <c r="J236" s="49"/>
      <c r="K236" s="49"/>
      <c r="L236" s="50" t="s">
        <v>9</v>
      </c>
      <c r="M236" s="46">
        <f>VLOOKUP($A$2:$A$307,[1]Hoja2!$E$1:$G$307,2,0)</f>
        <v>40980786</v>
      </c>
      <c r="N236" s="46">
        <f>VLOOKUP($A$2:$A$307,[1]Hoja2!$E$1:$G$307,3,0)</f>
        <v>11155881</v>
      </c>
      <c r="O236" s="17" t="b">
        <f t="shared" si="14"/>
        <v>1</v>
      </c>
      <c r="P236" s="17">
        <f t="shared" si="15"/>
        <v>0</v>
      </c>
      <c r="Q236" s="13"/>
      <c r="R236" s="13"/>
      <c r="S236" s="65"/>
    </row>
    <row r="237" spans="1:19" ht="102" hidden="1" x14ac:dyDescent="0.2">
      <c r="A237" s="44" t="s">
        <v>466</v>
      </c>
      <c r="B237" s="43" t="s">
        <v>480</v>
      </c>
      <c r="C237" s="80">
        <v>45789</v>
      </c>
      <c r="D237" s="66">
        <v>45972</v>
      </c>
      <c r="E237" s="86">
        <v>27020040</v>
      </c>
      <c r="F237" s="47">
        <v>27020040</v>
      </c>
      <c r="G237" s="74">
        <v>7355455</v>
      </c>
      <c r="H237" s="76">
        <f t="shared" si="12"/>
        <v>0.27222220988569967</v>
      </c>
      <c r="I237" s="49">
        <f t="shared" si="13"/>
        <v>19664585</v>
      </c>
      <c r="J237" s="49"/>
      <c r="K237" s="49"/>
      <c r="L237" s="50" t="s">
        <v>9</v>
      </c>
      <c r="M237" s="46">
        <f>VLOOKUP($A$2:$A$307,[1]Hoja2!$E$1:$G$307,2,0)</f>
        <v>27020040</v>
      </c>
      <c r="N237" s="46">
        <f>VLOOKUP($A$2:$A$307,[1]Hoja2!$E$1:$G$307,3,0)</f>
        <v>7355455</v>
      </c>
      <c r="O237" s="17" t="b">
        <f t="shared" si="14"/>
        <v>1</v>
      </c>
      <c r="P237" s="17">
        <f t="shared" si="15"/>
        <v>0</v>
      </c>
      <c r="Q237" s="13"/>
      <c r="R237" s="13"/>
      <c r="S237" s="65"/>
    </row>
    <row r="238" spans="1:19" ht="51" x14ac:dyDescent="0.2">
      <c r="A238" s="44" t="s">
        <v>467</v>
      </c>
      <c r="B238" s="43" t="s">
        <v>481</v>
      </c>
      <c r="C238" s="80">
        <v>45800</v>
      </c>
      <c r="D238" s="66">
        <v>50405</v>
      </c>
      <c r="E238" s="47">
        <v>98353620466</v>
      </c>
      <c r="F238" s="47">
        <v>98353620466</v>
      </c>
      <c r="G238" s="74">
        <v>0</v>
      </c>
      <c r="H238" s="76">
        <f t="shared" si="12"/>
        <v>0</v>
      </c>
      <c r="I238" s="49">
        <f t="shared" si="13"/>
        <v>98353620466</v>
      </c>
      <c r="J238" s="49">
        <v>599636326</v>
      </c>
      <c r="K238" s="49"/>
      <c r="L238" s="50" t="s">
        <v>284</v>
      </c>
      <c r="M238" s="46">
        <f>VLOOKUP($A$2:$A$307,[1]Hoja2!$E$1:$G$307,2,0)</f>
        <v>98353620466</v>
      </c>
      <c r="N238" s="46">
        <f>VLOOKUP($A$2:$A$307,[1]Hoja2!$E$1:$G$307,3,0)</f>
        <v>85500753511</v>
      </c>
      <c r="O238" s="17" t="b">
        <f>+M238=E238</f>
        <v>1</v>
      </c>
      <c r="P238" s="17">
        <f t="shared" si="15"/>
        <v>0</v>
      </c>
      <c r="Q238" s="13"/>
      <c r="R238" s="13"/>
      <c r="S238" s="65"/>
    </row>
    <row r="239" spans="1:19" ht="114.75" hidden="1" x14ac:dyDescent="0.2">
      <c r="A239" s="44" t="s">
        <v>468</v>
      </c>
      <c r="B239" s="43" t="s">
        <v>482</v>
      </c>
      <c r="C239" s="80">
        <v>45796</v>
      </c>
      <c r="D239" s="66">
        <v>46022</v>
      </c>
      <c r="E239" s="86">
        <v>55596133</v>
      </c>
      <c r="F239" s="47">
        <v>55596133</v>
      </c>
      <c r="G239" s="74">
        <v>10518187</v>
      </c>
      <c r="H239" s="76">
        <f t="shared" si="12"/>
        <v>0.18918918335561216</v>
      </c>
      <c r="I239" s="49">
        <f t="shared" si="13"/>
        <v>45077946</v>
      </c>
      <c r="J239" s="49"/>
      <c r="K239" s="49"/>
      <c r="L239" s="50" t="s">
        <v>9</v>
      </c>
      <c r="M239" s="46">
        <f>VLOOKUP($A$2:$A$307,[1]Hoja2!$E$1:$G$307,2,0)</f>
        <v>55596133</v>
      </c>
      <c r="N239" s="46">
        <f>VLOOKUP($A$2:$A$307,[1]Hoja2!$E$1:$G$307,3,0)</f>
        <v>10518187</v>
      </c>
      <c r="O239" s="17" t="b">
        <f t="shared" si="14"/>
        <v>1</v>
      </c>
      <c r="P239" s="17">
        <f t="shared" si="15"/>
        <v>0</v>
      </c>
      <c r="Q239" s="13"/>
      <c r="R239" s="13"/>
      <c r="S239" s="65"/>
    </row>
    <row r="240" spans="1:19" ht="89.25" hidden="1" x14ac:dyDescent="0.2">
      <c r="A240" s="44" t="s">
        <v>469</v>
      </c>
      <c r="B240" s="43" t="s">
        <v>483</v>
      </c>
      <c r="C240" s="80">
        <v>45796</v>
      </c>
      <c r="D240" s="66">
        <v>46022</v>
      </c>
      <c r="E240" s="86">
        <v>45484226</v>
      </c>
      <c r="F240" s="47">
        <v>45484226</v>
      </c>
      <c r="G240" s="74">
        <v>8605124</v>
      </c>
      <c r="H240" s="76">
        <f t="shared" si="12"/>
        <v>0.18918919275442875</v>
      </c>
      <c r="I240" s="49">
        <f t="shared" si="13"/>
        <v>36879102</v>
      </c>
      <c r="J240" s="49"/>
      <c r="K240" s="49"/>
      <c r="L240" s="50" t="s">
        <v>9</v>
      </c>
      <c r="M240" s="46">
        <f>VLOOKUP($A$2:$A$307,[1]Hoja2!$E$1:$G$307,2,0)</f>
        <v>45484226</v>
      </c>
      <c r="N240" s="46">
        <f>VLOOKUP($A$2:$A$307,[1]Hoja2!$E$1:$G$307,3,0)</f>
        <v>8605124</v>
      </c>
      <c r="O240" s="17" t="b">
        <f t="shared" si="14"/>
        <v>1</v>
      </c>
      <c r="P240" s="17">
        <f t="shared" si="15"/>
        <v>0</v>
      </c>
      <c r="Q240" s="13"/>
      <c r="R240" s="13"/>
      <c r="S240" s="65"/>
    </row>
    <row r="241" spans="1:19" ht="102" hidden="1" x14ac:dyDescent="0.2">
      <c r="A241" s="44" t="s">
        <v>470</v>
      </c>
      <c r="B241" s="43" t="s">
        <v>484</v>
      </c>
      <c r="C241" s="80">
        <v>45796</v>
      </c>
      <c r="D241" s="66">
        <v>46022</v>
      </c>
      <c r="E241" s="86">
        <v>19994837</v>
      </c>
      <c r="F241" s="47">
        <v>19994837</v>
      </c>
      <c r="G241" s="74">
        <v>3782807</v>
      </c>
      <c r="H241" s="76">
        <f t="shared" si="12"/>
        <v>0.1891891891891892</v>
      </c>
      <c r="I241" s="49">
        <f t="shared" si="13"/>
        <v>16212030</v>
      </c>
      <c r="J241" s="49"/>
      <c r="K241" s="49"/>
      <c r="L241" s="50" t="s">
        <v>9</v>
      </c>
      <c r="M241" s="46">
        <f>VLOOKUP($A$2:$A$307,[1]Hoja2!$E$1:$G$307,2,0)</f>
        <v>19994837</v>
      </c>
      <c r="N241" s="46">
        <f>VLOOKUP($A$2:$A$307,[1]Hoja2!$E$1:$G$307,3,0)</f>
        <v>3782807</v>
      </c>
      <c r="O241" s="17" t="b">
        <f t="shared" si="14"/>
        <v>1</v>
      </c>
      <c r="P241" s="17">
        <f t="shared" si="15"/>
        <v>0</v>
      </c>
      <c r="Q241" s="13"/>
      <c r="R241" s="13"/>
      <c r="S241" s="65"/>
    </row>
    <row r="242" spans="1:19" ht="76.5" hidden="1" x14ac:dyDescent="0.2">
      <c r="A242" s="44" t="s">
        <v>471</v>
      </c>
      <c r="B242" s="43" t="s">
        <v>485</v>
      </c>
      <c r="C242" s="80">
        <v>45798</v>
      </c>
      <c r="D242" s="66">
        <v>45909</v>
      </c>
      <c r="E242" s="86">
        <v>9817285</v>
      </c>
      <c r="F242" s="47">
        <v>9817285</v>
      </c>
      <c r="G242" s="74">
        <v>3602673</v>
      </c>
      <c r="H242" s="76">
        <f t="shared" si="12"/>
        <v>0.36697243688046133</v>
      </c>
      <c r="I242" s="49">
        <f t="shared" si="13"/>
        <v>6214612</v>
      </c>
      <c r="J242" s="49"/>
      <c r="K242" s="49"/>
      <c r="L242" s="50" t="s">
        <v>9</v>
      </c>
      <c r="M242" s="46">
        <f>VLOOKUP($A$2:$A$307,[1]Hoja2!$E$1:$G$307,2,0)</f>
        <v>9817285</v>
      </c>
      <c r="N242" s="46">
        <f>VLOOKUP($A$2:$A$307,[1]Hoja2!$E$1:$G$307,3,0)</f>
        <v>3602673</v>
      </c>
      <c r="O242" s="17" t="b">
        <f t="shared" si="14"/>
        <v>1</v>
      </c>
      <c r="P242" s="17">
        <f t="shared" si="15"/>
        <v>0</v>
      </c>
      <c r="Q242" s="13"/>
      <c r="R242" s="13"/>
      <c r="S242" s="65"/>
    </row>
    <row r="243" spans="1:19" ht="76.5" hidden="1" x14ac:dyDescent="0.2">
      <c r="A243" s="44" t="s">
        <v>472</v>
      </c>
      <c r="B243" s="43" t="s">
        <v>486</v>
      </c>
      <c r="C243" s="80">
        <v>45803</v>
      </c>
      <c r="D243" s="66">
        <v>45914</v>
      </c>
      <c r="E243" s="86">
        <v>9817285</v>
      </c>
      <c r="F243" s="47">
        <v>9817285</v>
      </c>
      <c r="G243" s="74">
        <v>3152339</v>
      </c>
      <c r="H243" s="76">
        <f t="shared" si="12"/>
        <v>0.32110089500304817</v>
      </c>
      <c r="I243" s="49">
        <f t="shared" si="13"/>
        <v>6664946</v>
      </c>
      <c r="J243" s="49"/>
      <c r="K243" s="49"/>
      <c r="L243" s="50" t="s">
        <v>9</v>
      </c>
      <c r="M243" s="46">
        <f>VLOOKUP($A$2:$A$307,[1]Hoja2!$E$1:$G$307,2,0)</f>
        <v>9817285</v>
      </c>
      <c r="N243" s="46">
        <f>VLOOKUP($A$2:$A$307,[1]Hoja2!$E$1:$G$307,3,0)</f>
        <v>3152339</v>
      </c>
      <c r="O243" s="17" t="b">
        <f t="shared" si="14"/>
        <v>1</v>
      </c>
      <c r="P243" s="17">
        <f t="shared" si="15"/>
        <v>0</v>
      </c>
      <c r="Q243" s="13"/>
      <c r="R243" s="13"/>
      <c r="S243" s="65"/>
    </row>
    <row r="244" spans="1:19" ht="25.5" hidden="1" x14ac:dyDescent="0.2">
      <c r="A244" s="44" t="s">
        <v>473</v>
      </c>
      <c r="B244" s="43" t="s">
        <v>487</v>
      </c>
      <c r="C244" s="80">
        <v>45804</v>
      </c>
      <c r="D244" s="66">
        <v>46022</v>
      </c>
      <c r="E244" s="86">
        <v>1431393</v>
      </c>
      <c r="F244" s="47">
        <v>1431393</v>
      </c>
      <c r="G244" s="74">
        <v>0</v>
      </c>
      <c r="H244" s="76">
        <f t="shared" si="12"/>
        <v>0</v>
      </c>
      <c r="I244" s="49">
        <f t="shared" si="13"/>
        <v>1431393</v>
      </c>
      <c r="J244" s="49"/>
      <c r="K244" s="49"/>
      <c r="L244" s="50" t="s">
        <v>9</v>
      </c>
      <c r="M244" s="46">
        <f>VLOOKUP($A$2:$A$307,[1]Hoja2!$E$1:$G$307,2,0)</f>
        <v>1431393</v>
      </c>
      <c r="N244" s="46">
        <f>VLOOKUP($A$2:$A$307,[1]Hoja2!$E$1:$G$307,3,0)</f>
        <v>0</v>
      </c>
      <c r="O244" s="17" t="b">
        <f t="shared" si="14"/>
        <v>1</v>
      </c>
      <c r="P244" s="17">
        <f t="shared" si="15"/>
        <v>0</v>
      </c>
      <c r="Q244" s="13"/>
      <c r="R244" s="13"/>
      <c r="S244" s="65"/>
    </row>
    <row r="245" spans="1:19" ht="38.25" hidden="1" x14ac:dyDescent="0.2">
      <c r="A245" s="44" t="s">
        <v>474</v>
      </c>
      <c r="B245" s="43" t="s">
        <v>488</v>
      </c>
      <c r="C245" s="80">
        <v>45806</v>
      </c>
      <c r="D245" s="66">
        <v>46171</v>
      </c>
      <c r="E245" s="86">
        <v>833025</v>
      </c>
      <c r="F245" s="47">
        <v>833025</v>
      </c>
      <c r="G245" s="74">
        <v>0</v>
      </c>
      <c r="H245" s="76">
        <f t="shared" si="12"/>
        <v>0</v>
      </c>
      <c r="I245" s="49">
        <f t="shared" si="13"/>
        <v>833025</v>
      </c>
      <c r="J245" s="49"/>
      <c r="K245" s="49"/>
      <c r="L245" s="50" t="s">
        <v>284</v>
      </c>
      <c r="M245" s="46">
        <f>VLOOKUP($A$2:$A$307,[1]Hoja2!$E$1:$G$307,2,0)</f>
        <v>833025</v>
      </c>
      <c r="N245" s="46">
        <f>VLOOKUP($A$2:$A$307,[1]Hoja2!$E$1:$G$307,3,0)</f>
        <v>0</v>
      </c>
      <c r="O245" s="17" t="b">
        <f t="shared" si="14"/>
        <v>1</v>
      </c>
      <c r="P245" s="17">
        <f t="shared" si="15"/>
        <v>0</v>
      </c>
      <c r="Q245" s="13"/>
      <c r="R245" s="13"/>
      <c r="S245" s="65"/>
    </row>
    <row r="246" spans="1:19" ht="38.25" hidden="1" x14ac:dyDescent="0.2">
      <c r="A246" s="44" t="s">
        <v>475</v>
      </c>
      <c r="B246" s="43" t="s">
        <v>489</v>
      </c>
      <c r="C246" s="80">
        <v>45806</v>
      </c>
      <c r="D246" s="66">
        <v>46022</v>
      </c>
      <c r="E246" s="86">
        <v>45910497</v>
      </c>
      <c r="F246" s="47">
        <v>45910497</v>
      </c>
      <c r="G246" s="74">
        <v>0</v>
      </c>
      <c r="H246" s="76">
        <f t="shared" si="12"/>
        <v>0</v>
      </c>
      <c r="I246" s="49">
        <f t="shared" si="13"/>
        <v>45910497</v>
      </c>
      <c r="J246" s="49"/>
      <c r="K246" s="49"/>
      <c r="L246" s="50" t="s">
        <v>284</v>
      </c>
      <c r="M246" s="46">
        <f>VLOOKUP($A$2:$A$307,[1]Hoja2!$E$1:$G$307,2,0)</f>
        <v>45910497</v>
      </c>
      <c r="N246" s="46">
        <f>VLOOKUP($A$2:$A$307,[1]Hoja2!$E$1:$G$307,3,0)</f>
        <v>0</v>
      </c>
      <c r="O246" s="17" t="b">
        <f t="shared" si="14"/>
        <v>1</v>
      </c>
      <c r="P246" s="17">
        <f t="shared" si="15"/>
        <v>0</v>
      </c>
      <c r="Q246" s="13"/>
      <c r="R246" s="13"/>
      <c r="S246" s="65"/>
    </row>
    <row r="247" spans="1:19" ht="114.75" hidden="1" x14ac:dyDescent="0.2">
      <c r="A247" s="110" t="s">
        <v>490</v>
      </c>
      <c r="B247" s="43" t="s">
        <v>501</v>
      </c>
      <c r="C247" s="100">
        <v>45820</v>
      </c>
      <c r="D247" s="101">
        <v>45900</v>
      </c>
      <c r="E247" s="102">
        <v>6310698740</v>
      </c>
      <c r="F247" s="47">
        <v>6310698740</v>
      </c>
      <c r="G247" s="74">
        <v>0</v>
      </c>
      <c r="H247" s="76">
        <f t="shared" si="12"/>
        <v>0</v>
      </c>
      <c r="I247" s="49">
        <f t="shared" si="13"/>
        <v>6310698740</v>
      </c>
      <c r="J247" s="51"/>
      <c r="K247" s="49"/>
      <c r="L247" s="103" t="s">
        <v>512</v>
      </c>
      <c r="M247" s="46">
        <f>VLOOKUP($A$2:$A$307,[1]Hoja2!$E$1:$G$307,2,0)</f>
        <v>6310698740</v>
      </c>
      <c r="N247" s="46">
        <f>VLOOKUP($A$2:$A$307,[1]Hoja2!$E$1:$G$307,3,0)</f>
        <v>0</v>
      </c>
      <c r="O247" s="17" t="b">
        <f t="shared" si="14"/>
        <v>1</v>
      </c>
      <c r="P247" s="17">
        <f t="shared" si="15"/>
        <v>0</v>
      </c>
      <c r="Q247" s="13"/>
      <c r="R247" s="13"/>
    </row>
    <row r="248" spans="1:19" ht="38.25" hidden="1" x14ac:dyDescent="0.2">
      <c r="A248" s="110" t="s">
        <v>491</v>
      </c>
      <c r="B248" s="43" t="s">
        <v>502</v>
      </c>
      <c r="C248" s="100">
        <v>45820</v>
      </c>
      <c r="D248" s="101">
        <v>46022</v>
      </c>
      <c r="E248" s="102">
        <v>10210200</v>
      </c>
      <c r="F248" s="47">
        <v>10210200</v>
      </c>
      <c r="G248" s="74">
        <v>0</v>
      </c>
      <c r="H248" s="76">
        <f t="shared" si="12"/>
        <v>0</v>
      </c>
      <c r="I248" s="49">
        <f t="shared" si="13"/>
        <v>10210200</v>
      </c>
      <c r="J248" s="51"/>
      <c r="K248" s="49"/>
      <c r="L248" s="103" t="s">
        <v>512</v>
      </c>
      <c r="M248" s="46">
        <f>VLOOKUP($A$2:$A$307,[1]Hoja2!$E$1:$G$307,2,0)</f>
        <v>10210200</v>
      </c>
      <c r="N248" s="46">
        <f>VLOOKUP($A$2:$A$307,[1]Hoja2!$E$1:$G$307,3,0)</f>
        <v>0</v>
      </c>
      <c r="O248" s="17" t="b">
        <f t="shared" si="14"/>
        <v>1</v>
      </c>
      <c r="P248" s="17">
        <f t="shared" si="15"/>
        <v>0</v>
      </c>
      <c r="Q248" s="13"/>
      <c r="R248" s="13"/>
    </row>
    <row r="249" spans="1:19" ht="114.75" hidden="1" x14ac:dyDescent="0.2">
      <c r="A249" s="110" t="s">
        <v>492</v>
      </c>
      <c r="B249" s="43" t="s">
        <v>503</v>
      </c>
      <c r="C249" s="100">
        <v>45812</v>
      </c>
      <c r="D249" s="101">
        <v>46022</v>
      </c>
      <c r="E249" s="102">
        <v>1395097807</v>
      </c>
      <c r="F249" s="47">
        <v>1395097807</v>
      </c>
      <c r="G249" s="74">
        <v>0</v>
      </c>
      <c r="H249" s="76">
        <f t="shared" si="12"/>
        <v>0</v>
      </c>
      <c r="I249" s="49">
        <f t="shared" si="13"/>
        <v>1395097807</v>
      </c>
      <c r="J249" s="51"/>
      <c r="K249" s="49"/>
      <c r="L249" s="104" t="s">
        <v>512</v>
      </c>
      <c r="M249" s="46">
        <f>VLOOKUP($A$2:$A$307,[1]Hoja2!$E$1:$G$307,2,0)</f>
        <v>1395097807</v>
      </c>
      <c r="N249" s="46">
        <f>VLOOKUP($A$2:$A$307,[1]Hoja2!$E$1:$G$307,3,0)</f>
        <v>0</v>
      </c>
      <c r="O249" s="17" t="b">
        <f t="shared" si="14"/>
        <v>1</v>
      </c>
      <c r="P249" s="17">
        <f t="shared" si="15"/>
        <v>0</v>
      </c>
      <c r="Q249" s="13"/>
      <c r="R249" s="13"/>
    </row>
    <row r="250" spans="1:19" ht="38.25" hidden="1" x14ac:dyDescent="0.2">
      <c r="A250" s="110" t="s">
        <v>493</v>
      </c>
      <c r="B250" s="43" t="s">
        <v>504</v>
      </c>
      <c r="C250" s="100">
        <v>45811</v>
      </c>
      <c r="D250" s="101">
        <v>46022</v>
      </c>
      <c r="E250" s="102">
        <v>179928000</v>
      </c>
      <c r="F250" s="47">
        <v>179928000</v>
      </c>
      <c r="G250" s="74">
        <v>26989200</v>
      </c>
      <c r="H250" s="76">
        <f t="shared" si="12"/>
        <v>0.15</v>
      </c>
      <c r="I250" s="49">
        <f t="shared" si="13"/>
        <v>152938800</v>
      </c>
      <c r="J250" s="51"/>
      <c r="K250" s="49"/>
      <c r="L250" s="105" t="s">
        <v>512</v>
      </c>
      <c r="M250" s="46">
        <f>VLOOKUP($A$2:$A$307,[1]Hoja2!$E$1:$G$307,2,0)</f>
        <v>179928000</v>
      </c>
      <c r="N250" s="46">
        <f>VLOOKUP($A$2:$A$307,[1]Hoja2!$E$1:$G$307,3,0)</f>
        <v>26989200</v>
      </c>
      <c r="O250" s="17" t="b">
        <f t="shared" si="14"/>
        <v>1</v>
      </c>
      <c r="P250" s="17">
        <f t="shared" si="15"/>
        <v>0</v>
      </c>
      <c r="Q250" s="13"/>
      <c r="R250" s="13"/>
    </row>
    <row r="251" spans="1:19" ht="89.25" hidden="1" x14ac:dyDescent="0.2">
      <c r="A251" s="110" t="s">
        <v>494</v>
      </c>
      <c r="B251" s="43" t="s">
        <v>505</v>
      </c>
      <c r="C251" s="100">
        <v>45813</v>
      </c>
      <c r="D251" s="101">
        <v>45991</v>
      </c>
      <c r="E251" s="102">
        <v>795011147</v>
      </c>
      <c r="F251" s="47">
        <v>795011147</v>
      </c>
      <c r="G251" s="74">
        <v>0</v>
      </c>
      <c r="H251" s="76">
        <f t="shared" si="12"/>
        <v>0</v>
      </c>
      <c r="I251" s="49">
        <f t="shared" si="13"/>
        <v>795011147</v>
      </c>
      <c r="J251" s="51"/>
      <c r="K251" s="49"/>
      <c r="L251" s="103" t="s">
        <v>512</v>
      </c>
      <c r="M251" s="46">
        <f>VLOOKUP($A$2:$A$307,[1]Hoja2!$E$1:$G$307,2,0)</f>
        <v>795011147</v>
      </c>
      <c r="N251" s="46">
        <f>VLOOKUP($A$2:$A$307,[1]Hoja2!$E$1:$G$307,3,0)</f>
        <v>0</v>
      </c>
      <c r="O251" s="17" t="b">
        <f t="shared" si="14"/>
        <v>1</v>
      </c>
      <c r="P251" s="17">
        <f t="shared" si="15"/>
        <v>0</v>
      </c>
      <c r="Q251" s="13"/>
      <c r="R251" s="13"/>
    </row>
    <row r="252" spans="1:19" ht="89.25" hidden="1" x14ac:dyDescent="0.2">
      <c r="A252" s="110" t="s">
        <v>495</v>
      </c>
      <c r="B252" s="43" t="s">
        <v>506</v>
      </c>
      <c r="C252" s="100">
        <v>45812</v>
      </c>
      <c r="D252" s="101">
        <v>46022</v>
      </c>
      <c r="E252" s="102">
        <v>47127904</v>
      </c>
      <c r="F252" s="47">
        <v>47127904</v>
      </c>
      <c r="G252" s="74">
        <v>6147118</v>
      </c>
      <c r="H252" s="76">
        <f t="shared" si="12"/>
        <v>0.13043478445381318</v>
      </c>
      <c r="I252" s="49">
        <f t="shared" si="13"/>
        <v>40980786</v>
      </c>
      <c r="J252" s="51"/>
      <c r="K252" s="49"/>
      <c r="L252" s="105" t="s">
        <v>513</v>
      </c>
      <c r="M252" s="46">
        <f>VLOOKUP($A$2:$A$307,[1]Hoja2!$E$1:$G$307,2,0)</f>
        <v>47127904</v>
      </c>
      <c r="N252" s="46">
        <f>VLOOKUP($A$2:$A$307,[1]Hoja2!$E$1:$G$307,3,0)</f>
        <v>6147118</v>
      </c>
      <c r="O252" s="17" t="b">
        <f t="shared" si="14"/>
        <v>1</v>
      </c>
      <c r="P252" s="17">
        <f t="shared" si="15"/>
        <v>0</v>
      </c>
      <c r="Q252" s="13"/>
      <c r="R252" s="13"/>
    </row>
    <row r="253" spans="1:19" ht="102" hidden="1" x14ac:dyDescent="0.2">
      <c r="A253" s="110" t="s">
        <v>496</v>
      </c>
      <c r="B253" s="43" t="s">
        <v>507</v>
      </c>
      <c r="C253" s="100">
        <v>45812</v>
      </c>
      <c r="D253" s="101">
        <v>46022</v>
      </c>
      <c r="E253" s="102">
        <v>31073046</v>
      </c>
      <c r="F253" s="47">
        <v>31073046</v>
      </c>
      <c r="G253" s="74">
        <v>4053006</v>
      </c>
      <c r="H253" s="76">
        <f t="shared" si="12"/>
        <v>0.13043478260869565</v>
      </c>
      <c r="I253" s="49">
        <f t="shared" si="13"/>
        <v>27020040</v>
      </c>
      <c r="J253" s="51"/>
      <c r="K253" s="49"/>
      <c r="L253" s="105" t="s">
        <v>513</v>
      </c>
      <c r="M253" s="46">
        <f>VLOOKUP($A$2:$A$307,[1]Hoja2!$E$1:$G$307,2,0)</f>
        <v>31073046</v>
      </c>
      <c r="N253" s="46">
        <f>VLOOKUP($A$2:$A$307,[1]Hoja2!$E$1:$G$307,3,0)</f>
        <v>4053006</v>
      </c>
      <c r="O253" s="17" t="b">
        <f t="shared" si="14"/>
        <v>1</v>
      </c>
      <c r="P253" s="17">
        <f t="shared" si="15"/>
        <v>0</v>
      </c>
      <c r="Q253" s="13"/>
      <c r="R253" s="13"/>
    </row>
    <row r="254" spans="1:19" ht="102" hidden="1" x14ac:dyDescent="0.2">
      <c r="A254" s="110" t="s">
        <v>497</v>
      </c>
      <c r="B254" s="43" t="s">
        <v>508</v>
      </c>
      <c r="C254" s="100">
        <v>45813</v>
      </c>
      <c r="D254" s="101">
        <v>45995</v>
      </c>
      <c r="E254" s="102">
        <v>28960818</v>
      </c>
      <c r="F254" s="47">
        <v>28960818</v>
      </c>
      <c r="G254" s="74">
        <v>4183229</v>
      </c>
      <c r="H254" s="76">
        <f t="shared" si="12"/>
        <v>0.14444443523660139</v>
      </c>
      <c r="I254" s="49">
        <f t="shared" si="13"/>
        <v>24777589</v>
      </c>
      <c r="J254" s="51"/>
      <c r="K254" s="49"/>
      <c r="L254" s="105" t="s">
        <v>513</v>
      </c>
      <c r="M254" s="46">
        <f>VLOOKUP($A$2:$A$307,[1]Hoja2!$E$1:$G$307,2,0)</f>
        <v>28960818</v>
      </c>
      <c r="N254" s="46">
        <f>VLOOKUP($A$2:$A$307,[1]Hoja2!$E$1:$G$307,3,0)</f>
        <v>4183229</v>
      </c>
      <c r="O254" s="17" t="b">
        <f t="shared" si="14"/>
        <v>1</v>
      </c>
      <c r="P254" s="17">
        <f t="shared" si="15"/>
        <v>0</v>
      </c>
      <c r="Q254" s="13"/>
      <c r="R254" s="13"/>
    </row>
    <row r="255" spans="1:19" ht="76.5" hidden="1" x14ac:dyDescent="0.2">
      <c r="A255" s="110" t="s">
        <v>498</v>
      </c>
      <c r="B255" s="43" t="s">
        <v>509</v>
      </c>
      <c r="C255" s="100">
        <v>45827</v>
      </c>
      <c r="D255" s="101">
        <v>46006</v>
      </c>
      <c r="E255" s="102">
        <v>622725400</v>
      </c>
      <c r="F255" s="47">
        <v>622725400</v>
      </c>
      <c r="G255" s="74">
        <v>0</v>
      </c>
      <c r="H255" s="76">
        <f t="shared" si="12"/>
        <v>0</v>
      </c>
      <c r="I255" s="49">
        <f t="shared" si="13"/>
        <v>622725400</v>
      </c>
      <c r="J255" s="51"/>
      <c r="K255" s="49"/>
      <c r="L255" s="103" t="s">
        <v>512</v>
      </c>
      <c r="M255" s="46">
        <f>VLOOKUP($A$2:$A$307,[1]Hoja2!$E$1:$G$307,2,0)</f>
        <v>622725400</v>
      </c>
      <c r="N255" s="46">
        <f>VLOOKUP($A$2:$A$307,[1]Hoja2!$E$1:$G$307,3,0)</f>
        <v>0</v>
      </c>
      <c r="O255" s="17" t="b">
        <f t="shared" si="14"/>
        <v>1</v>
      </c>
      <c r="P255" s="17">
        <f t="shared" si="15"/>
        <v>0</v>
      </c>
      <c r="Q255" s="13"/>
      <c r="R255" s="13"/>
    </row>
    <row r="256" spans="1:19" ht="63.75" hidden="1" x14ac:dyDescent="0.2">
      <c r="A256" s="110" t="s">
        <v>499</v>
      </c>
      <c r="B256" s="43" t="s">
        <v>510</v>
      </c>
      <c r="C256" s="100">
        <v>45824</v>
      </c>
      <c r="D256" s="101">
        <v>46022</v>
      </c>
      <c r="E256" s="102">
        <v>5711286</v>
      </c>
      <c r="F256" s="47">
        <v>5711286</v>
      </c>
      <c r="G256" s="74">
        <v>0</v>
      </c>
      <c r="H256" s="76">
        <f t="shared" si="12"/>
        <v>0</v>
      </c>
      <c r="I256" s="49">
        <f t="shared" si="13"/>
        <v>5711286</v>
      </c>
      <c r="J256" s="51"/>
      <c r="K256" s="49"/>
      <c r="L256" s="103" t="s">
        <v>512</v>
      </c>
      <c r="M256" s="46">
        <f>VLOOKUP($A$2:$A$307,[1]Hoja2!$E$1:$G$307,2,0)</f>
        <v>5711286</v>
      </c>
      <c r="N256" s="46">
        <f>VLOOKUP($A$2:$A$307,[1]Hoja2!$E$1:$G$307,3,0)</f>
        <v>0</v>
      </c>
      <c r="O256" s="17" t="b">
        <f t="shared" si="14"/>
        <v>1</v>
      </c>
      <c r="P256" s="17">
        <f t="shared" si="15"/>
        <v>0</v>
      </c>
      <c r="Q256" s="13"/>
      <c r="R256" s="13"/>
    </row>
    <row r="257" spans="1:18" ht="76.5" hidden="1" x14ac:dyDescent="0.2">
      <c r="A257" s="110" t="s">
        <v>500</v>
      </c>
      <c r="B257" s="43" t="s">
        <v>511</v>
      </c>
      <c r="C257" s="100">
        <v>45820</v>
      </c>
      <c r="D257" s="101">
        <v>45869</v>
      </c>
      <c r="E257" s="102">
        <v>13386563</v>
      </c>
      <c r="F257" s="47">
        <v>13386563</v>
      </c>
      <c r="G257" s="74">
        <v>0</v>
      </c>
      <c r="H257" s="76">
        <f t="shared" si="12"/>
        <v>0</v>
      </c>
      <c r="I257" s="49">
        <f t="shared" si="13"/>
        <v>13386563</v>
      </c>
      <c r="J257" s="51"/>
      <c r="K257" s="49"/>
      <c r="L257" s="103" t="s">
        <v>513</v>
      </c>
      <c r="M257" s="46">
        <f>VLOOKUP($A$2:$A$307,[1]Hoja2!$E$1:$G$307,2,0)</f>
        <v>13386563</v>
      </c>
      <c r="N257" s="46">
        <f>VLOOKUP($A$2:$A$307,[1]Hoja2!$E$1:$G$307,3,0)</f>
        <v>0</v>
      </c>
      <c r="O257" s="17" t="b">
        <f t="shared" si="14"/>
        <v>1</v>
      </c>
      <c r="P257" s="17">
        <f t="shared" si="15"/>
        <v>0</v>
      </c>
      <c r="Q257" s="13"/>
      <c r="R257" s="13"/>
    </row>
    <row r="258" spans="1:18" ht="63.75" hidden="1" x14ac:dyDescent="0.2">
      <c r="A258" s="111" t="s">
        <v>514</v>
      </c>
      <c r="B258" s="43" t="s">
        <v>518</v>
      </c>
      <c r="C258" s="106">
        <v>45833</v>
      </c>
      <c r="D258" s="106">
        <v>46022</v>
      </c>
      <c r="E258" s="107">
        <v>3093720000</v>
      </c>
      <c r="F258" s="47">
        <v>3093720000</v>
      </c>
      <c r="G258" s="74">
        <v>0</v>
      </c>
      <c r="H258" s="76">
        <f t="shared" si="12"/>
        <v>0</v>
      </c>
      <c r="I258" s="49">
        <f t="shared" si="13"/>
        <v>3093720000</v>
      </c>
      <c r="J258" s="51"/>
      <c r="K258" s="49"/>
      <c r="L258" s="103" t="s">
        <v>512</v>
      </c>
      <c r="M258" s="46">
        <f>VLOOKUP($A$2:$A$307,[1]Hoja2!$E$1:$G$307,2,0)</f>
        <v>3093720000</v>
      </c>
      <c r="N258" s="46">
        <f>VLOOKUP($A$2:$A$307,[1]Hoja2!$E$1:$G$307,3,0)</f>
        <v>0</v>
      </c>
      <c r="O258" s="17" t="b">
        <f t="shared" si="14"/>
        <v>1</v>
      </c>
      <c r="P258" s="17">
        <f t="shared" si="15"/>
        <v>0</v>
      </c>
      <c r="Q258" s="13"/>
      <c r="R258" s="13"/>
    </row>
    <row r="259" spans="1:18" ht="140.25" hidden="1" x14ac:dyDescent="0.2">
      <c r="A259" s="111" t="s">
        <v>515</v>
      </c>
      <c r="B259" s="43" t="s">
        <v>519</v>
      </c>
      <c r="C259" s="106">
        <v>45833</v>
      </c>
      <c r="D259" s="106">
        <v>45950</v>
      </c>
      <c r="E259" s="107">
        <v>263999999</v>
      </c>
      <c r="F259" s="47">
        <v>263999999</v>
      </c>
      <c r="G259" s="74">
        <v>0</v>
      </c>
      <c r="H259" s="76">
        <f t="shared" ref="H259:H261" si="16">+G259/E259</f>
        <v>0</v>
      </c>
      <c r="I259" s="49">
        <f t="shared" ref="I259:I261" si="17">+F259-G259</f>
        <v>263999999</v>
      </c>
      <c r="J259" s="51"/>
      <c r="K259" s="49"/>
      <c r="L259" s="103" t="s">
        <v>512</v>
      </c>
      <c r="M259" s="46">
        <f>VLOOKUP($A$2:$A$307,[1]Hoja2!$E$1:$G$307,2,0)</f>
        <v>263999999</v>
      </c>
      <c r="N259" s="46">
        <f>VLOOKUP($A$2:$A$307,[1]Hoja2!$E$1:$G$307,3,0)</f>
        <v>0</v>
      </c>
      <c r="O259" s="17" t="b">
        <f t="shared" ref="O259:O261" si="18">+M259=E259</f>
        <v>1</v>
      </c>
      <c r="P259" s="17">
        <f t="shared" ref="P259:P261" si="19">+E259-F259</f>
        <v>0</v>
      </c>
      <c r="Q259" s="13"/>
      <c r="R259" s="13"/>
    </row>
    <row r="260" spans="1:18" ht="25.5" hidden="1" x14ac:dyDescent="0.2">
      <c r="A260" s="111" t="s">
        <v>516</v>
      </c>
      <c r="B260" s="43" t="s">
        <v>520</v>
      </c>
      <c r="C260" s="106">
        <v>45819</v>
      </c>
      <c r="D260" s="106">
        <v>46022</v>
      </c>
      <c r="E260" s="108">
        <v>216654240</v>
      </c>
      <c r="F260" s="47">
        <v>216654240</v>
      </c>
      <c r="G260" s="74">
        <v>0</v>
      </c>
      <c r="H260" s="76">
        <f t="shared" si="16"/>
        <v>0</v>
      </c>
      <c r="I260" s="49">
        <f t="shared" si="17"/>
        <v>216654240</v>
      </c>
      <c r="J260" s="51"/>
      <c r="K260" s="49"/>
      <c r="L260" s="103" t="s">
        <v>512</v>
      </c>
      <c r="M260" s="46">
        <f>VLOOKUP($A$2:$A$307,[1]Hoja2!$E$1:$G$307,2,0)</f>
        <v>216654240</v>
      </c>
      <c r="N260" s="46">
        <f>VLOOKUP($A$2:$A$307,[1]Hoja2!$E$1:$G$307,3,0)</f>
        <v>0</v>
      </c>
      <c r="O260" s="17" t="b">
        <f t="shared" si="18"/>
        <v>1</v>
      </c>
      <c r="P260" s="17">
        <f t="shared" si="19"/>
        <v>0</v>
      </c>
      <c r="Q260" s="13"/>
      <c r="R260" s="13"/>
    </row>
    <row r="261" spans="1:18" ht="89.25" hidden="1" x14ac:dyDescent="0.2">
      <c r="A261" s="111" t="s">
        <v>517</v>
      </c>
      <c r="B261" s="43" t="s">
        <v>521</v>
      </c>
      <c r="C261" s="106">
        <v>45833</v>
      </c>
      <c r="D261" s="106">
        <v>45943</v>
      </c>
      <c r="E261" s="108">
        <v>9817285</v>
      </c>
      <c r="F261" s="47">
        <v>9817285</v>
      </c>
      <c r="G261" s="74">
        <v>0</v>
      </c>
      <c r="H261" s="76">
        <f t="shared" si="16"/>
        <v>0</v>
      </c>
      <c r="I261" s="49">
        <f t="shared" si="17"/>
        <v>9817285</v>
      </c>
      <c r="J261" s="51"/>
      <c r="K261" s="49"/>
      <c r="L261" s="109" t="str">
        <f t="shared" ref="L261" si="20">IF(ISNUMBER(FIND("-",M261)),"PERSONA JURIDICA","PERSONA NATURAL")</f>
        <v>PERSONA NATURAL</v>
      </c>
      <c r="M261" s="46">
        <f>VLOOKUP($A$2:$A$307,[1]Hoja2!$E$1:$G$307,2,0)</f>
        <v>9817285</v>
      </c>
      <c r="N261" s="46">
        <f>VLOOKUP($A$2:$A$307,[1]Hoja2!$E$1:$G$307,3,0)</f>
        <v>0</v>
      </c>
      <c r="O261" s="17" t="b">
        <f t="shared" si="18"/>
        <v>1</v>
      </c>
      <c r="P261" s="17">
        <f t="shared" si="19"/>
        <v>0</v>
      </c>
      <c r="Q261" s="13"/>
      <c r="R261" s="13"/>
    </row>
    <row r="262" spans="1:18" x14ac:dyDescent="0.2">
      <c r="A262" s="44"/>
      <c r="B262" s="43"/>
      <c r="C262" s="80"/>
      <c r="D262" s="66"/>
      <c r="E262" s="86"/>
      <c r="F262" s="47"/>
      <c r="G262" s="48"/>
      <c r="H262" s="76"/>
      <c r="I262" s="51"/>
      <c r="J262" s="51"/>
      <c r="K262" s="49"/>
      <c r="L262" s="50"/>
      <c r="M262" s="46"/>
      <c r="N262" s="17"/>
      <c r="O262" s="17"/>
      <c r="P262" s="17"/>
      <c r="Q262" s="13"/>
      <c r="R262" s="13"/>
    </row>
    <row r="263" spans="1:18" x14ac:dyDescent="0.2">
      <c r="A263" s="44"/>
      <c r="B263" s="43"/>
      <c r="C263" s="80"/>
      <c r="D263" s="66"/>
      <c r="E263" s="86"/>
      <c r="F263" s="47"/>
      <c r="G263" s="48"/>
      <c r="H263" s="76"/>
      <c r="I263" s="51"/>
      <c r="J263" s="51"/>
      <c r="K263" s="49"/>
      <c r="L263" s="50"/>
      <c r="M263" s="46"/>
      <c r="N263" s="17"/>
      <c r="O263" s="17"/>
      <c r="P263" s="17"/>
      <c r="Q263" s="13"/>
      <c r="R263" s="13"/>
    </row>
    <row r="264" spans="1:18" x14ac:dyDescent="0.2">
      <c r="A264" s="44"/>
      <c r="B264" s="43"/>
      <c r="C264" s="80"/>
      <c r="D264" s="66"/>
      <c r="E264" s="86"/>
      <c r="F264" s="47"/>
      <c r="G264" s="48"/>
      <c r="H264" s="76"/>
      <c r="I264" s="51"/>
      <c r="J264" s="51"/>
      <c r="K264" s="49"/>
      <c r="L264" s="50"/>
      <c r="M264" s="46"/>
      <c r="N264" s="17"/>
      <c r="O264" s="17"/>
      <c r="P264" s="17"/>
      <c r="Q264" s="13"/>
      <c r="R264" s="13"/>
    </row>
    <row r="265" spans="1:18" x14ac:dyDescent="0.2">
      <c r="A265" s="44"/>
      <c r="B265" s="43"/>
      <c r="C265" s="80"/>
      <c r="D265" s="66"/>
      <c r="E265" s="86"/>
      <c r="F265" s="47"/>
      <c r="G265" s="48"/>
      <c r="H265" s="76"/>
      <c r="I265" s="51"/>
      <c r="J265" s="51"/>
      <c r="K265" s="49"/>
      <c r="L265" s="50"/>
      <c r="M265" s="46"/>
      <c r="N265" s="17"/>
      <c r="O265" s="17"/>
      <c r="P265" s="17"/>
      <c r="Q265" s="13"/>
      <c r="R265" s="13"/>
    </row>
    <row r="266" spans="1:18" x14ac:dyDescent="0.2">
      <c r="A266" s="44"/>
      <c r="B266" s="43"/>
      <c r="C266" s="80"/>
      <c r="D266" s="66"/>
      <c r="E266" s="86"/>
      <c r="F266" s="47"/>
      <c r="G266" s="48"/>
      <c r="H266" s="76"/>
      <c r="I266" s="51"/>
      <c r="J266" s="51"/>
      <c r="K266" s="49"/>
      <c r="L266" s="50"/>
      <c r="M266" s="46"/>
      <c r="N266" s="17"/>
      <c r="O266" s="17"/>
      <c r="P266" s="17"/>
      <c r="Q266" s="13"/>
      <c r="R266" s="13"/>
    </row>
    <row r="267" spans="1:18" x14ac:dyDescent="0.2">
      <c r="A267" s="44"/>
      <c r="B267" s="43"/>
      <c r="C267" s="80"/>
      <c r="D267" s="66"/>
      <c r="E267" s="86"/>
      <c r="F267" s="47"/>
      <c r="G267" s="48"/>
      <c r="H267" s="76"/>
      <c r="I267" s="51"/>
      <c r="J267" s="51"/>
      <c r="K267" s="49"/>
      <c r="L267" s="50"/>
      <c r="M267" s="46"/>
      <c r="N267" s="17"/>
      <c r="O267" s="17"/>
      <c r="P267" s="17"/>
      <c r="Q267" s="13"/>
      <c r="R267" s="13"/>
    </row>
    <row r="268" spans="1:18" x14ac:dyDescent="0.2">
      <c r="A268" s="44"/>
      <c r="B268" s="43"/>
      <c r="C268" s="80"/>
      <c r="D268" s="66"/>
      <c r="E268" s="86"/>
      <c r="F268" s="47"/>
      <c r="G268" s="48"/>
      <c r="H268" s="76"/>
      <c r="I268" s="51"/>
      <c r="J268" s="51"/>
      <c r="K268" s="49"/>
      <c r="L268" s="50"/>
      <c r="M268" s="46"/>
      <c r="N268" s="17"/>
      <c r="O268" s="17"/>
      <c r="P268" s="17"/>
      <c r="Q268" s="13"/>
      <c r="R268" s="13"/>
    </row>
    <row r="269" spans="1:18" x14ac:dyDescent="0.2">
      <c r="A269" s="44"/>
      <c r="B269" s="43"/>
      <c r="C269" s="80"/>
      <c r="D269" s="66"/>
      <c r="E269" s="86"/>
      <c r="F269" s="47"/>
      <c r="G269" s="48"/>
      <c r="H269" s="76"/>
      <c r="I269" s="51"/>
      <c r="J269" s="51"/>
      <c r="K269" s="49"/>
      <c r="L269" s="50"/>
      <c r="M269" s="46"/>
      <c r="N269" s="17"/>
      <c r="O269" s="17"/>
      <c r="P269" s="17"/>
      <c r="Q269" s="13"/>
      <c r="R269" s="13"/>
    </row>
    <row r="270" spans="1:18" x14ac:dyDescent="0.2">
      <c r="A270" s="44"/>
      <c r="B270" s="43"/>
      <c r="C270" s="80"/>
      <c r="D270" s="66"/>
      <c r="E270" s="86"/>
      <c r="F270" s="47"/>
      <c r="G270" s="48"/>
      <c r="H270" s="76"/>
      <c r="I270" s="51"/>
      <c r="J270" s="51"/>
      <c r="K270" s="49"/>
      <c r="L270" s="50"/>
      <c r="M270" s="46"/>
      <c r="N270" s="17"/>
      <c r="O270" s="17"/>
      <c r="P270" s="17"/>
      <c r="Q270" s="13"/>
      <c r="R270" s="13"/>
    </row>
    <row r="271" spans="1:18" x14ac:dyDescent="0.2">
      <c r="A271" s="44"/>
      <c r="B271" s="43"/>
      <c r="C271" s="80"/>
      <c r="D271" s="66"/>
      <c r="E271" s="86"/>
      <c r="F271" s="47"/>
      <c r="G271" s="48"/>
      <c r="H271" s="76"/>
      <c r="I271" s="51"/>
      <c r="J271" s="51"/>
      <c r="K271" s="49"/>
      <c r="L271" s="50"/>
      <c r="M271" s="46"/>
      <c r="N271" s="17"/>
      <c r="O271" s="17"/>
      <c r="P271" s="17"/>
      <c r="Q271" s="13"/>
      <c r="R271" s="13"/>
    </row>
    <row r="272" spans="1:18" x14ac:dyDescent="0.2">
      <c r="A272" s="44"/>
      <c r="B272" s="43"/>
      <c r="C272" s="80"/>
      <c r="D272" s="66"/>
      <c r="E272" s="86"/>
      <c r="F272" s="47"/>
      <c r="G272" s="48"/>
      <c r="H272" s="76"/>
      <c r="I272" s="51"/>
      <c r="J272" s="51"/>
      <c r="K272" s="49"/>
      <c r="L272" s="50"/>
      <c r="M272" s="46"/>
      <c r="N272" s="17"/>
      <c r="O272" s="17"/>
      <c r="P272" s="17"/>
      <c r="Q272" s="13"/>
      <c r="R272" s="13"/>
    </row>
    <row r="273" spans="1:18" x14ac:dyDescent="0.2">
      <c r="A273" s="44"/>
      <c r="B273" s="43"/>
      <c r="C273" s="80"/>
      <c r="D273" s="66"/>
      <c r="E273" s="86"/>
      <c r="F273" s="47"/>
      <c r="G273" s="48"/>
      <c r="H273" s="76"/>
      <c r="I273" s="51"/>
      <c r="J273" s="51"/>
      <c r="K273" s="49"/>
      <c r="L273" s="50"/>
      <c r="M273" s="46"/>
      <c r="N273" s="17"/>
      <c r="O273" s="17"/>
      <c r="P273" s="17"/>
      <c r="Q273" s="13"/>
      <c r="R273" s="13"/>
    </row>
    <row r="274" spans="1:18" x14ac:dyDescent="0.2">
      <c r="A274" s="44"/>
      <c r="B274" s="43"/>
      <c r="C274" s="80"/>
      <c r="D274" s="66"/>
      <c r="E274" s="86"/>
      <c r="F274" s="47"/>
      <c r="G274" s="48"/>
      <c r="H274" s="76"/>
      <c r="I274" s="51"/>
      <c r="J274" s="51"/>
      <c r="K274" s="49"/>
      <c r="L274" s="50"/>
      <c r="M274" s="46"/>
      <c r="N274" s="17"/>
      <c r="O274" s="17"/>
      <c r="P274" s="17"/>
      <c r="Q274" s="13"/>
      <c r="R274" s="13"/>
    </row>
    <row r="275" spans="1:18" x14ac:dyDescent="0.2">
      <c r="A275" s="44"/>
      <c r="B275" s="43"/>
      <c r="C275" s="80"/>
      <c r="D275" s="66"/>
      <c r="E275" s="86"/>
      <c r="F275" s="47"/>
      <c r="G275" s="48"/>
      <c r="H275" s="76"/>
      <c r="I275" s="51"/>
      <c r="J275" s="51"/>
      <c r="K275" s="49"/>
      <c r="L275" s="50"/>
      <c r="M275" s="46"/>
      <c r="N275" s="17"/>
      <c r="O275" s="17"/>
      <c r="P275" s="17"/>
      <c r="Q275" s="13"/>
      <c r="R275" s="13"/>
    </row>
    <row r="276" spans="1:18" x14ac:dyDescent="0.2">
      <c r="A276" s="44"/>
      <c r="B276" s="43"/>
      <c r="C276" s="80"/>
      <c r="D276" s="66"/>
      <c r="E276" s="86"/>
      <c r="F276" s="47"/>
      <c r="G276" s="48"/>
      <c r="H276" s="76"/>
      <c r="I276" s="51"/>
      <c r="J276" s="51"/>
      <c r="K276" s="49"/>
      <c r="L276" s="50"/>
      <c r="M276" s="46"/>
      <c r="N276" s="17"/>
      <c r="O276" s="17"/>
      <c r="P276" s="17"/>
      <c r="Q276" s="13"/>
      <c r="R276" s="13"/>
    </row>
    <row r="277" spans="1:18" x14ac:dyDescent="0.2">
      <c r="A277" s="44"/>
      <c r="B277" s="43"/>
      <c r="C277" s="80"/>
      <c r="D277" s="66"/>
      <c r="E277" s="86"/>
      <c r="F277" s="47"/>
      <c r="G277" s="48"/>
      <c r="H277" s="76"/>
      <c r="I277" s="51"/>
      <c r="J277" s="51"/>
      <c r="K277" s="49"/>
      <c r="L277" s="50"/>
      <c r="M277" s="46"/>
      <c r="N277" s="17"/>
      <c r="O277" s="17"/>
      <c r="P277" s="17"/>
      <c r="Q277" s="13"/>
      <c r="R277" s="13"/>
    </row>
    <row r="278" spans="1:18" x14ac:dyDescent="0.2">
      <c r="A278" s="44"/>
      <c r="B278" s="43"/>
      <c r="C278" s="80"/>
      <c r="D278" s="66"/>
      <c r="E278" s="86"/>
      <c r="F278" s="47"/>
      <c r="G278" s="48"/>
      <c r="H278" s="76"/>
      <c r="I278" s="51"/>
      <c r="J278" s="51"/>
      <c r="K278" s="49"/>
      <c r="L278" s="50"/>
      <c r="M278" s="46"/>
      <c r="N278" s="17"/>
      <c r="O278" s="17"/>
      <c r="P278" s="17"/>
      <c r="Q278" s="13"/>
      <c r="R278" s="13"/>
    </row>
    <row r="279" spans="1:18" x14ac:dyDescent="0.2">
      <c r="A279" s="44"/>
      <c r="B279" s="43"/>
      <c r="C279" s="80"/>
      <c r="D279" s="66"/>
      <c r="E279" s="86"/>
      <c r="F279" s="47"/>
      <c r="G279" s="48"/>
      <c r="H279" s="76"/>
      <c r="I279" s="51"/>
      <c r="J279" s="51"/>
      <c r="K279" s="49"/>
      <c r="L279" s="50"/>
      <c r="M279" s="46"/>
      <c r="N279" s="17"/>
      <c r="O279" s="17"/>
      <c r="P279" s="17"/>
      <c r="Q279" s="13"/>
      <c r="R279" s="13"/>
    </row>
    <row r="280" spans="1:18" x14ac:dyDescent="0.2">
      <c r="A280" s="44"/>
      <c r="B280" s="43"/>
      <c r="C280" s="80"/>
      <c r="D280" s="66"/>
      <c r="E280" s="86"/>
      <c r="F280" s="47"/>
      <c r="G280" s="48"/>
      <c r="H280" s="76"/>
      <c r="I280" s="51"/>
      <c r="J280" s="51"/>
      <c r="K280" s="49"/>
      <c r="L280" s="50"/>
      <c r="M280" s="46"/>
      <c r="N280" s="17"/>
      <c r="O280" s="17"/>
      <c r="P280" s="17"/>
      <c r="Q280" s="13"/>
      <c r="R280" s="13"/>
    </row>
    <row r="281" spans="1:18" x14ac:dyDescent="0.2">
      <c r="A281" s="44"/>
      <c r="B281" s="43"/>
      <c r="C281" s="80"/>
      <c r="D281" s="66"/>
      <c r="E281" s="86"/>
      <c r="F281" s="47"/>
      <c r="G281" s="48"/>
      <c r="H281" s="76"/>
      <c r="I281" s="51"/>
      <c r="J281" s="51"/>
      <c r="K281" s="49"/>
      <c r="L281" s="50"/>
      <c r="M281" s="46"/>
      <c r="N281" s="17"/>
      <c r="O281" s="17"/>
      <c r="P281" s="17"/>
      <c r="Q281" s="13"/>
      <c r="R281" s="13"/>
    </row>
    <row r="282" spans="1:18" x14ac:dyDescent="0.2">
      <c r="A282" s="44"/>
      <c r="B282" s="43"/>
      <c r="C282" s="80"/>
      <c r="D282" s="66"/>
      <c r="E282" s="86"/>
      <c r="F282" s="47"/>
      <c r="G282" s="48"/>
      <c r="H282" s="76"/>
      <c r="I282" s="51"/>
      <c r="J282" s="51"/>
      <c r="K282" s="49"/>
      <c r="L282" s="50"/>
      <c r="M282" s="46"/>
      <c r="N282" s="17"/>
      <c r="O282" s="17"/>
      <c r="P282" s="17"/>
      <c r="Q282" s="13"/>
      <c r="R282" s="13"/>
    </row>
    <row r="283" spans="1:18" x14ac:dyDescent="0.2">
      <c r="A283" s="44"/>
      <c r="B283" s="43"/>
      <c r="C283" s="80"/>
      <c r="D283" s="66"/>
      <c r="E283" s="86"/>
      <c r="F283" s="47"/>
      <c r="G283" s="48"/>
      <c r="H283" s="76"/>
      <c r="I283" s="51"/>
      <c r="J283" s="51"/>
      <c r="K283" s="49"/>
      <c r="L283" s="50"/>
      <c r="M283" s="46"/>
      <c r="N283" s="17"/>
      <c r="O283" s="17"/>
      <c r="P283" s="17"/>
      <c r="Q283" s="13"/>
      <c r="R283" s="13"/>
    </row>
    <row r="284" spans="1:18" x14ac:dyDescent="0.2">
      <c r="A284" s="44"/>
      <c r="B284" s="43"/>
      <c r="C284" s="80"/>
      <c r="D284" s="66"/>
      <c r="E284" s="86"/>
      <c r="F284" s="47"/>
      <c r="G284" s="48"/>
      <c r="H284" s="76"/>
      <c r="I284" s="51"/>
      <c r="J284" s="51"/>
      <c r="K284" s="49"/>
      <c r="L284" s="50"/>
      <c r="M284" s="46"/>
      <c r="N284" s="17"/>
      <c r="O284" s="17"/>
      <c r="P284" s="17"/>
      <c r="Q284" s="13"/>
      <c r="R284" s="13"/>
    </row>
    <row r="285" spans="1:18" x14ac:dyDescent="0.2">
      <c r="A285" s="44"/>
      <c r="B285" s="43"/>
      <c r="C285" s="80"/>
      <c r="D285" s="66"/>
      <c r="E285" s="86"/>
      <c r="F285" s="47"/>
      <c r="G285" s="48"/>
      <c r="H285" s="76"/>
      <c r="I285" s="51"/>
      <c r="J285" s="51"/>
      <c r="K285" s="49"/>
      <c r="L285" s="50"/>
      <c r="M285" s="46"/>
      <c r="N285" s="17"/>
      <c r="O285" s="17"/>
      <c r="P285" s="17"/>
      <c r="Q285" s="13"/>
      <c r="R285" s="13"/>
    </row>
    <row r="286" spans="1:18" x14ac:dyDescent="0.2">
      <c r="A286" s="44"/>
      <c r="B286" s="43"/>
      <c r="C286" s="80"/>
      <c r="D286" s="66"/>
      <c r="E286" s="86"/>
      <c r="F286" s="47"/>
      <c r="G286" s="48"/>
      <c r="H286" s="76"/>
      <c r="I286" s="51"/>
      <c r="J286" s="51"/>
      <c r="K286" s="49"/>
      <c r="L286" s="50"/>
      <c r="M286" s="46"/>
      <c r="N286" s="17"/>
      <c r="O286" s="17"/>
      <c r="P286" s="17"/>
      <c r="Q286" s="13"/>
      <c r="R286" s="13"/>
    </row>
    <row r="287" spans="1:18" x14ac:dyDescent="0.2">
      <c r="A287" s="44"/>
      <c r="B287" s="43"/>
      <c r="C287" s="80"/>
      <c r="D287" s="66"/>
      <c r="E287" s="86"/>
      <c r="F287" s="47"/>
      <c r="G287" s="48"/>
      <c r="H287" s="76"/>
      <c r="I287" s="51"/>
      <c r="J287" s="51"/>
      <c r="K287" s="49"/>
      <c r="L287" s="50"/>
      <c r="M287" s="46"/>
      <c r="N287" s="17"/>
      <c r="O287" s="17"/>
      <c r="P287" s="17"/>
      <c r="Q287" s="13"/>
      <c r="R287" s="13"/>
    </row>
    <row r="288" spans="1:18" x14ac:dyDescent="0.2">
      <c r="A288" s="44"/>
      <c r="B288" s="43"/>
      <c r="C288" s="80"/>
      <c r="D288" s="66"/>
      <c r="E288" s="86"/>
      <c r="F288" s="47"/>
      <c r="G288" s="48"/>
      <c r="H288" s="76"/>
      <c r="I288" s="51"/>
      <c r="J288" s="51"/>
      <c r="K288" s="49"/>
      <c r="L288" s="50"/>
      <c r="M288" s="46"/>
      <c r="N288" s="17"/>
      <c r="O288" s="17"/>
      <c r="P288" s="17"/>
      <c r="Q288" s="13"/>
      <c r="R288" s="13"/>
    </row>
    <row r="289" spans="1:18" x14ac:dyDescent="0.2">
      <c r="A289" s="44"/>
      <c r="B289" s="43"/>
      <c r="C289" s="80"/>
      <c r="D289" s="66"/>
      <c r="E289" s="86"/>
      <c r="F289" s="47"/>
      <c r="G289" s="48"/>
      <c r="H289" s="76"/>
      <c r="I289" s="51"/>
      <c r="J289" s="51"/>
      <c r="K289" s="49"/>
      <c r="L289" s="50"/>
      <c r="M289" s="46"/>
      <c r="N289" s="17"/>
      <c r="O289" s="17"/>
      <c r="P289" s="17"/>
      <c r="Q289" s="13"/>
      <c r="R289" s="13"/>
    </row>
    <row r="290" spans="1:18" x14ac:dyDescent="0.2">
      <c r="A290" s="44"/>
      <c r="B290" s="43"/>
      <c r="C290" s="80"/>
      <c r="D290" s="66"/>
      <c r="E290" s="86"/>
      <c r="F290" s="47"/>
      <c r="G290" s="48"/>
      <c r="H290" s="76"/>
      <c r="I290" s="51"/>
      <c r="J290" s="51"/>
      <c r="K290" s="49"/>
      <c r="L290" s="50"/>
      <c r="M290" s="46"/>
      <c r="N290" s="17"/>
      <c r="O290" s="17"/>
      <c r="P290" s="17"/>
      <c r="Q290" s="13"/>
      <c r="R290" s="13"/>
    </row>
    <row r="291" spans="1:18" x14ac:dyDescent="0.2">
      <c r="A291" s="44"/>
      <c r="B291" s="43"/>
      <c r="C291" s="80"/>
      <c r="D291" s="66"/>
      <c r="E291" s="86"/>
      <c r="F291" s="47"/>
      <c r="G291" s="48"/>
      <c r="H291" s="76"/>
      <c r="I291" s="51"/>
      <c r="J291" s="51"/>
      <c r="K291" s="49"/>
      <c r="L291" s="50"/>
      <c r="M291" s="46"/>
      <c r="N291" s="17"/>
      <c r="O291" s="17"/>
      <c r="P291" s="17"/>
      <c r="Q291" s="13"/>
      <c r="R291" s="13"/>
    </row>
    <row r="292" spans="1:18" x14ac:dyDescent="0.2">
      <c r="A292" s="44"/>
      <c r="B292" s="43"/>
      <c r="C292" s="80"/>
      <c r="D292" s="66"/>
      <c r="E292" s="86"/>
      <c r="F292" s="47"/>
      <c r="G292" s="48"/>
      <c r="H292" s="76"/>
      <c r="I292" s="51"/>
      <c r="J292" s="51"/>
      <c r="K292" s="49"/>
      <c r="L292" s="50"/>
      <c r="M292" s="46"/>
      <c r="N292" s="17"/>
      <c r="O292" s="17"/>
      <c r="P292" s="17"/>
      <c r="Q292" s="13"/>
      <c r="R292" s="13"/>
    </row>
    <row r="293" spans="1:18" x14ac:dyDescent="0.2">
      <c r="A293" s="44"/>
      <c r="B293" s="43"/>
      <c r="C293" s="80"/>
      <c r="D293" s="66"/>
      <c r="E293" s="86"/>
      <c r="F293" s="47"/>
      <c r="G293" s="48"/>
      <c r="H293" s="76"/>
      <c r="I293" s="51"/>
      <c r="J293" s="51"/>
      <c r="K293" s="49"/>
      <c r="L293" s="50"/>
      <c r="M293" s="46"/>
      <c r="N293" s="17"/>
      <c r="O293" s="17"/>
      <c r="P293" s="17"/>
      <c r="Q293" s="13"/>
      <c r="R293" s="13"/>
    </row>
    <row r="294" spans="1:18" x14ac:dyDescent="0.2">
      <c r="A294" s="44"/>
      <c r="B294" s="43"/>
      <c r="C294" s="80"/>
      <c r="D294" s="66"/>
      <c r="E294" s="86"/>
      <c r="F294" s="47"/>
      <c r="G294" s="48"/>
      <c r="H294" s="76"/>
      <c r="I294" s="51"/>
      <c r="J294" s="51"/>
      <c r="K294" s="49"/>
      <c r="L294" s="50"/>
      <c r="M294" s="46"/>
      <c r="N294" s="17"/>
      <c r="O294" s="17"/>
      <c r="P294" s="17"/>
      <c r="Q294" s="13"/>
      <c r="R294" s="13"/>
    </row>
    <row r="295" spans="1:18" x14ac:dyDescent="0.2">
      <c r="A295" s="44"/>
      <c r="B295" s="43"/>
      <c r="C295" s="80"/>
      <c r="D295" s="66"/>
      <c r="E295" s="86"/>
      <c r="F295" s="47"/>
      <c r="G295" s="48"/>
      <c r="H295" s="76"/>
      <c r="I295" s="51"/>
      <c r="J295" s="51"/>
      <c r="K295" s="49"/>
      <c r="L295" s="50"/>
      <c r="M295" s="46"/>
      <c r="N295" s="17"/>
      <c r="O295" s="17"/>
      <c r="P295" s="17"/>
      <c r="Q295" s="13"/>
      <c r="R295" s="13"/>
    </row>
    <row r="296" spans="1:18" x14ac:dyDescent="0.2">
      <c r="A296" s="44"/>
      <c r="B296" s="43"/>
      <c r="C296" s="80"/>
      <c r="D296" s="66"/>
      <c r="E296" s="86"/>
      <c r="F296" s="47"/>
      <c r="G296" s="48"/>
      <c r="H296" s="76"/>
      <c r="I296" s="51"/>
      <c r="J296" s="51"/>
      <c r="K296" s="49"/>
      <c r="L296" s="50"/>
      <c r="M296" s="46"/>
      <c r="N296" s="17"/>
      <c r="O296" s="17"/>
      <c r="P296" s="17"/>
      <c r="Q296" s="13"/>
      <c r="R296" s="13"/>
    </row>
    <row r="297" spans="1:18" x14ac:dyDescent="0.2">
      <c r="A297" s="44"/>
      <c r="B297" s="43"/>
      <c r="C297" s="80"/>
      <c r="D297" s="66"/>
      <c r="E297" s="86"/>
      <c r="F297" s="47"/>
      <c r="G297" s="48"/>
      <c r="H297" s="76"/>
      <c r="I297" s="51"/>
      <c r="J297" s="51"/>
      <c r="K297" s="49"/>
      <c r="L297" s="50"/>
      <c r="M297" s="46"/>
      <c r="N297" s="17"/>
      <c r="O297" s="17"/>
      <c r="P297" s="17"/>
      <c r="Q297" s="13"/>
      <c r="R297" s="13"/>
    </row>
    <row r="298" spans="1:18" x14ac:dyDescent="0.2">
      <c r="A298" s="44"/>
      <c r="B298" s="43"/>
      <c r="C298" s="80"/>
      <c r="D298" s="66"/>
      <c r="E298" s="86"/>
      <c r="F298" s="47"/>
      <c r="G298" s="48"/>
      <c r="H298" s="76"/>
      <c r="I298" s="51"/>
      <c r="J298" s="51"/>
      <c r="K298" s="49"/>
      <c r="L298" s="50"/>
      <c r="M298" s="46"/>
      <c r="N298" s="17"/>
      <c r="O298" s="17"/>
      <c r="P298" s="17"/>
      <c r="Q298" s="13"/>
      <c r="R298" s="13"/>
    </row>
    <row r="299" spans="1:18" x14ac:dyDescent="0.2">
      <c r="A299" s="44"/>
      <c r="B299" s="43"/>
      <c r="C299" s="80"/>
      <c r="D299" s="66"/>
      <c r="E299" s="86"/>
      <c r="F299" s="47"/>
      <c r="G299" s="48"/>
      <c r="H299" s="76"/>
      <c r="I299" s="51"/>
      <c r="J299" s="51"/>
      <c r="K299" s="49"/>
      <c r="L299" s="50"/>
      <c r="M299" s="46"/>
      <c r="N299" s="17"/>
      <c r="O299" s="17"/>
      <c r="P299" s="17"/>
      <c r="Q299" s="13"/>
      <c r="R299" s="13"/>
    </row>
    <row r="300" spans="1:18" x14ac:dyDescent="0.2">
      <c r="A300" s="44"/>
      <c r="B300" s="43"/>
      <c r="C300" s="80"/>
      <c r="D300" s="66"/>
      <c r="E300" s="86"/>
      <c r="F300" s="47"/>
      <c r="G300" s="48"/>
      <c r="H300" s="76"/>
      <c r="I300" s="51"/>
      <c r="J300" s="51"/>
      <c r="K300" s="49"/>
      <c r="L300" s="50"/>
      <c r="M300" s="46"/>
      <c r="N300" s="17"/>
      <c r="O300" s="17"/>
      <c r="P300" s="17"/>
      <c r="Q300" s="13"/>
      <c r="R300" s="13"/>
    </row>
    <row r="301" spans="1:18" x14ac:dyDescent="0.2">
      <c r="A301" s="44"/>
      <c r="B301" s="43"/>
      <c r="C301" s="80"/>
      <c r="D301" s="66"/>
      <c r="E301" s="86"/>
      <c r="F301" s="47"/>
      <c r="G301" s="48"/>
      <c r="H301" s="76"/>
      <c r="I301" s="51"/>
      <c r="J301" s="51"/>
      <c r="K301" s="49"/>
      <c r="L301" s="50"/>
      <c r="M301" s="46"/>
      <c r="N301" s="17"/>
      <c r="O301" s="17"/>
      <c r="P301" s="17"/>
      <c r="Q301" s="13"/>
      <c r="R301" s="13"/>
    </row>
    <row r="302" spans="1:18" x14ac:dyDescent="0.2">
      <c r="A302" s="44"/>
      <c r="B302" s="43"/>
      <c r="C302" s="80"/>
      <c r="D302" s="66"/>
      <c r="E302" s="86"/>
      <c r="F302" s="47"/>
      <c r="G302" s="48"/>
      <c r="H302" s="76"/>
      <c r="I302" s="51"/>
      <c r="J302" s="51"/>
      <c r="K302" s="49"/>
      <c r="L302" s="50"/>
      <c r="M302" s="46"/>
      <c r="N302" s="17"/>
      <c r="O302" s="17"/>
      <c r="P302" s="17"/>
      <c r="Q302" s="13"/>
      <c r="R302" s="13"/>
    </row>
    <row r="303" spans="1:18" x14ac:dyDescent="0.2">
      <c r="A303" s="44"/>
      <c r="B303" s="43"/>
      <c r="C303" s="80"/>
      <c r="D303" s="66"/>
      <c r="E303" s="86"/>
      <c r="F303" s="47"/>
      <c r="G303" s="48"/>
      <c r="H303" s="76"/>
      <c r="I303" s="51"/>
      <c r="J303" s="51"/>
      <c r="K303" s="49"/>
      <c r="L303" s="50"/>
      <c r="M303" s="46"/>
      <c r="N303" s="17"/>
      <c r="O303" s="17"/>
      <c r="P303" s="17"/>
      <c r="Q303" s="13"/>
      <c r="R303" s="13"/>
    </row>
    <row r="304" spans="1:18" x14ac:dyDescent="0.2">
      <c r="A304" s="44"/>
      <c r="B304" s="43"/>
      <c r="C304" s="80"/>
      <c r="D304" s="66"/>
      <c r="E304" s="86"/>
      <c r="F304" s="47"/>
      <c r="G304" s="48"/>
      <c r="H304" s="76"/>
      <c r="I304" s="51"/>
      <c r="J304" s="51"/>
      <c r="K304" s="49"/>
      <c r="L304" s="50"/>
      <c r="M304" s="46"/>
      <c r="N304" s="17"/>
      <c r="O304" s="17"/>
      <c r="P304" s="17"/>
      <c r="Q304" s="13"/>
      <c r="R304" s="13"/>
    </row>
    <row r="305" spans="1:18" x14ac:dyDescent="0.2">
      <c r="A305" s="44"/>
      <c r="B305" s="43"/>
      <c r="C305" s="80"/>
      <c r="D305" s="66"/>
      <c r="E305" s="86"/>
      <c r="F305" s="47"/>
      <c r="G305" s="48"/>
      <c r="H305" s="76"/>
      <c r="I305" s="51"/>
      <c r="J305" s="51"/>
      <c r="K305" s="49"/>
      <c r="L305" s="50"/>
      <c r="M305" s="46"/>
      <c r="N305" s="17"/>
      <c r="O305" s="17"/>
      <c r="P305" s="17"/>
      <c r="Q305" s="13"/>
      <c r="R305" s="13"/>
    </row>
    <row r="306" spans="1:18" x14ac:dyDescent="0.2">
      <c r="A306" s="44"/>
      <c r="B306" s="43"/>
      <c r="C306" s="80"/>
      <c r="D306" s="66"/>
      <c r="E306" s="86"/>
      <c r="F306" s="47"/>
      <c r="G306" s="48"/>
      <c r="H306" s="76"/>
      <c r="I306" s="51"/>
      <c r="J306" s="51"/>
      <c r="K306" s="49"/>
      <c r="L306" s="50"/>
      <c r="M306" s="46"/>
      <c r="N306" s="17"/>
      <c r="O306" s="17"/>
      <c r="P306" s="17"/>
      <c r="Q306" s="13"/>
      <c r="R306" s="13"/>
    </row>
    <row r="307" spans="1:18" x14ac:dyDescent="0.2">
      <c r="A307" s="44"/>
      <c r="B307" s="43"/>
      <c r="C307" s="80"/>
      <c r="D307" s="66"/>
      <c r="E307" s="86"/>
      <c r="F307" s="47"/>
      <c r="G307" s="48"/>
      <c r="H307" s="76"/>
      <c r="I307" s="51"/>
      <c r="J307" s="51"/>
      <c r="K307" s="49"/>
      <c r="L307" s="50"/>
      <c r="M307" s="46"/>
      <c r="N307" s="17"/>
      <c r="O307" s="17"/>
      <c r="P307" s="17"/>
      <c r="Q307" s="13"/>
      <c r="R307" s="13"/>
    </row>
    <row r="308" spans="1:18" x14ac:dyDescent="0.2">
      <c r="A308" s="44"/>
      <c r="B308" s="43"/>
      <c r="C308" s="80"/>
      <c r="D308" s="66"/>
      <c r="E308" s="86"/>
      <c r="F308" s="47"/>
      <c r="G308" s="48"/>
      <c r="H308" s="76"/>
      <c r="I308" s="51"/>
      <c r="J308" s="51"/>
      <c r="K308" s="49"/>
      <c r="L308" s="50"/>
      <c r="M308" s="46"/>
      <c r="N308" s="17"/>
      <c r="O308" s="17"/>
      <c r="P308" s="17"/>
      <c r="Q308" s="13"/>
      <c r="R308" s="13"/>
    </row>
    <row r="309" spans="1:18" x14ac:dyDescent="0.2">
      <c r="A309" s="44"/>
      <c r="B309" s="43"/>
      <c r="C309" s="80"/>
      <c r="D309" s="66"/>
      <c r="E309" s="86"/>
      <c r="F309" s="47"/>
      <c r="G309" s="48"/>
      <c r="H309" s="76"/>
      <c r="I309" s="51"/>
      <c r="J309" s="51"/>
      <c r="K309" s="49"/>
      <c r="L309" s="50"/>
      <c r="M309" s="46"/>
      <c r="N309" s="17"/>
      <c r="O309" s="17"/>
      <c r="P309" s="17"/>
      <c r="Q309" s="13"/>
      <c r="R309" s="13"/>
    </row>
    <row r="310" spans="1:18" x14ac:dyDescent="0.2">
      <c r="A310" s="44"/>
      <c r="B310" s="43"/>
      <c r="C310" s="80"/>
      <c r="D310" s="66"/>
      <c r="E310" s="86"/>
      <c r="F310" s="47"/>
      <c r="G310" s="48"/>
      <c r="H310" s="76"/>
      <c r="I310" s="51"/>
      <c r="J310" s="51"/>
      <c r="K310" s="49"/>
      <c r="L310" s="50"/>
      <c r="M310" s="46"/>
      <c r="N310" s="17"/>
      <c r="O310" s="17"/>
      <c r="P310" s="17"/>
      <c r="Q310" s="13"/>
      <c r="R310" s="13"/>
    </row>
    <row r="311" spans="1:18" x14ac:dyDescent="0.2">
      <c r="A311" s="44"/>
      <c r="B311" s="43"/>
      <c r="C311" s="80"/>
      <c r="D311" s="66"/>
      <c r="E311" s="86"/>
      <c r="F311" s="47"/>
      <c r="G311" s="48"/>
      <c r="H311" s="76"/>
      <c r="I311" s="51"/>
      <c r="J311" s="51"/>
      <c r="K311" s="49"/>
      <c r="L311" s="50"/>
      <c r="M311" s="46"/>
      <c r="N311" s="17"/>
      <c r="O311" s="17"/>
      <c r="P311" s="17"/>
      <c r="Q311" s="13"/>
      <c r="R311" s="13"/>
    </row>
    <row r="312" spans="1:18" x14ac:dyDescent="0.2">
      <c r="A312" s="44"/>
      <c r="B312" s="43"/>
      <c r="C312" s="80"/>
      <c r="D312" s="66"/>
      <c r="E312" s="86"/>
      <c r="F312" s="47"/>
      <c r="G312" s="48"/>
      <c r="H312" s="76"/>
      <c r="I312" s="51"/>
      <c r="J312" s="51"/>
      <c r="K312" s="49"/>
      <c r="L312" s="50"/>
      <c r="M312" s="46"/>
      <c r="N312" s="17"/>
      <c r="O312" s="17"/>
      <c r="P312" s="17"/>
      <c r="Q312" s="13"/>
      <c r="R312" s="13"/>
    </row>
    <row r="313" spans="1:18" x14ac:dyDescent="0.2">
      <c r="A313" s="44"/>
      <c r="B313" s="43"/>
      <c r="C313" s="80"/>
      <c r="D313" s="66"/>
      <c r="E313" s="86"/>
      <c r="F313" s="47"/>
      <c r="G313" s="48"/>
      <c r="H313" s="76"/>
      <c r="I313" s="51"/>
      <c r="J313" s="51"/>
      <c r="K313" s="49"/>
      <c r="L313" s="50"/>
      <c r="M313" s="46"/>
      <c r="N313" s="17"/>
      <c r="O313" s="17"/>
      <c r="P313" s="17"/>
      <c r="Q313" s="13"/>
      <c r="R313" s="13"/>
    </row>
    <row r="314" spans="1:18" x14ac:dyDescent="0.2">
      <c r="A314" s="44"/>
      <c r="B314" s="43"/>
      <c r="C314" s="80"/>
      <c r="D314" s="66"/>
      <c r="E314" s="86"/>
      <c r="F314" s="47"/>
      <c r="G314" s="48"/>
      <c r="H314" s="76"/>
      <c r="I314" s="51"/>
      <c r="J314" s="51"/>
      <c r="K314" s="49"/>
      <c r="L314" s="50"/>
      <c r="M314" s="46"/>
      <c r="N314" s="17"/>
      <c r="O314" s="17"/>
      <c r="P314" s="17"/>
      <c r="Q314" s="13"/>
      <c r="R314" s="13"/>
    </row>
    <row r="315" spans="1:18" x14ac:dyDescent="0.2">
      <c r="A315" s="44"/>
      <c r="B315" s="43"/>
      <c r="C315" s="80"/>
      <c r="D315" s="66"/>
      <c r="E315" s="86"/>
      <c r="F315" s="47"/>
      <c r="G315" s="48"/>
      <c r="H315" s="76"/>
      <c r="I315" s="51"/>
      <c r="J315" s="51"/>
      <c r="K315" s="49"/>
      <c r="L315" s="50"/>
      <c r="M315" s="46"/>
      <c r="N315" s="17"/>
      <c r="O315" s="17"/>
      <c r="P315" s="17"/>
      <c r="Q315" s="13"/>
      <c r="R315" s="13"/>
    </row>
    <row r="316" spans="1:18" x14ac:dyDescent="0.2">
      <c r="A316" s="44"/>
      <c r="B316" s="43"/>
      <c r="C316" s="80"/>
      <c r="D316" s="66"/>
      <c r="E316" s="86"/>
      <c r="F316" s="47"/>
      <c r="G316" s="48"/>
      <c r="H316" s="76"/>
      <c r="I316" s="51"/>
      <c r="J316" s="51"/>
      <c r="K316" s="49"/>
      <c r="L316" s="50"/>
      <c r="M316" s="46"/>
      <c r="N316" s="17"/>
      <c r="O316" s="17"/>
      <c r="P316" s="17"/>
      <c r="Q316" s="13"/>
      <c r="R316" s="13"/>
    </row>
    <row r="317" spans="1:18" x14ac:dyDescent="0.2">
      <c r="A317" s="44"/>
      <c r="B317" s="43"/>
      <c r="C317" s="80"/>
      <c r="D317" s="66"/>
      <c r="E317" s="86"/>
      <c r="F317" s="47"/>
      <c r="G317" s="48"/>
      <c r="H317" s="76"/>
      <c r="I317" s="51"/>
      <c r="J317" s="51"/>
      <c r="K317" s="49"/>
      <c r="L317" s="50"/>
      <c r="M317" s="46"/>
      <c r="N317" s="17"/>
      <c r="O317" s="17"/>
      <c r="P317" s="17"/>
      <c r="Q317" s="13"/>
      <c r="R317" s="13"/>
    </row>
    <row r="318" spans="1:18" x14ac:dyDescent="0.2">
      <c r="A318" s="44"/>
      <c r="B318" s="43"/>
      <c r="C318" s="80"/>
      <c r="D318" s="66"/>
      <c r="E318" s="86"/>
      <c r="F318" s="47"/>
      <c r="G318" s="48"/>
      <c r="H318" s="76"/>
      <c r="I318" s="51"/>
      <c r="J318" s="51"/>
      <c r="K318" s="49"/>
      <c r="L318" s="50"/>
      <c r="M318" s="46"/>
      <c r="N318" s="17"/>
      <c r="O318" s="17"/>
      <c r="P318" s="17"/>
      <c r="Q318" s="13"/>
      <c r="R318" s="13"/>
    </row>
    <row r="319" spans="1:18" x14ac:dyDescent="0.2">
      <c r="A319" s="44"/>
      <c r="B319" s="43"/>
      <c r="C319" s="80"/>
      <c r="D319" s="66"/>
      <c r="E319" s="86"/>
      <c r="F319" s="47"/>
      <c r="G319" s="48"/>
      <c r="H319" s="76"/>
      <c r="I319" s="51"/>
      <c r="J319" s="51"/>
      <c r="K319" s="49"/>
      <c r="L319" s="50"/>
      <c r="M319" s="46"/>
      <c r="N319" s="17"/>
      <c r="O319" s="17"/>
      <c r="P319" s="17"/>
      <c r="Q319" s="13"/>
      <c r="R319" s="13"/>
    </row>
    <row r="320" spans="1:18" x14ac:dyDescent="0.2">
      <c r="A320" s="44"/>
      <c r="B320" s="43"/>
      <c r="C320" s="80"/>
      <c r="D320" s="66"/>
      <c r="E320" s="86"/>
      <c r="F320" s="47"/>
      <c r="G320" s="48"/>
      <c r="H320" s="76"/>
      <c r="I320" s="51"/>
      <c r="J320" s="51"/>
      <c r="K320" s="49"/>
      <c r="L320" s="50"/>
      <c r="M320" s="46"/>
      <c r="N320" s="17"/>
      <c r="O320" s="17"/>
      <c r="P320" s="17"/>
      <c r="Q320" s="13"/>
      <c r="R320" s="13"/>
    </row>
    <row r="321" spans="1:18" x14ac:dyDescent="0.2">
      <c r="A321" s="44"/>
      <c r="B321" s="43"/>
      <c r="C321" s="80"/>
      <c r="D321" s="66"/>
      <c r="E321" s="86"/>
      <c r="F321" s="47"/>
      <c r="G321" s="48"/>
      <c r="H321" s="76"/>
      <c r="I321" s="51"/>
      <c r="J321" s="51"/>
      <c r="K321" s="49"/>
      <c r="L321" s="50"/>
      <c r="M321" s="46"/>
      <c r="N321" s="17"/>
      <c r="O321" s="17"/>
      <c r="P321" s="17"/>
      <c r="Q321" s="13"/>
      <c r="R321" s="13"/>
    </row>
    <row r="322" spans="1:18" x14ac:dyDescent="0.2">
      <c r="A322" s="44"/>
      <c r="B322" s="43"/>
      <c r="C322" s="80"/>
      <c r="D322" s="66"/>
      <c r="E322" s="86"/>
      <c r="F322" s="47"/>
      <c r="G322" s="48"/>
      <c r="H322" s="76"/>
      <c r="I322" s="51"/>
      <c r="J322" s="51"/>
      <c r="K322" s="49"/>
      <c r="L322" s="50"/>
      <c r="M322" s="46"/>
      <c r="N322" s="17"/>
      <c r="O322" s="17"/>
      <c r="P322" s="17"/>
      <c r="Q322" s="13"/>
      <c r="R322" s="13"/>
    </row>
    <row r="323" spans="1:18" x14ac:dyDescent="0.2">
      <c r="A323" s="44"/>
      <c r="B323" s="43"/>
      <c r="C323" s="80"/>
      <c r="D323" s="66"/>
      <c r="E323" s="86"/>
      <c r="F323" s="47"/>
      <c r="G323" s="48"/>
      <c r="H323" s="76"/>
      <c r="I323" s="51"/>
      <c r="J323" s="51"/>
      <c r="K323" s="49"/>
      <c r="L323" s="50"/>
      <c r="M323" s="46"/>
      <c r="N323" s="17"/>
      <c r="O323" s="17"/>
      <c r="P323" s="17"/>
      <c r="Q323" s="13"/>
      <c r="R323" s="13"/>
    </row>
    <row r="324" spans="1:18" x14ac:dyDescent="0.2">
      <c r="A324" s="44"/>
      <c r="B324" s="43"/>
      <c r="C324" s="80"/>
      <c r="D324" s="66"/>
      <c r="E324" s="86"/>
      <c r="F324" s="47"/>
      <c r="G324" s="48"/>
      <c r="H324" s="76"/>
      <c r="I324" s="51"/>
      <c r="J324" s="51"/>
      <c r="K324" s="49"/>
      <c r="L324" s="50"/>
      <c r="M324" s="46"/>
      <c r="N324" s="17"/>
      <c r="O324" s="17"/>
      <c r="P324" s="17"/>
      <c r="Q324" s="13"/>
      <c r="R324" s="13"/>
    </row>
    <row r="325" spans="1:18" x14ac:dyDescent="0.2">
      <c r="A325" s="44"/>
      <c r="B325" s="43"/>
      <c r="C325" s="80"/>
      <c r="D325" s="66"/>
      <c r="E325" s="86"/>
      <c r="F325" s="47"/>
      <c r="G325" s="48"/>
      <c r="H325" s="76"/>
      <c r="I325" s="51"/>
      <c r="J325" s="51"/>
      <c r="K325" s="49"/>
      <c r="L325" s="50"/>
      <c r="M325" s="46"/>
      <c r="N325" s="17"/>
      <c r="O325" s="17"/>
      <c r="P325" s="17"/>
      <c r="Q325" s="13"/>
      <c r="R325" s="13"/>
    </row>
    <row r="326" spans="1:18" x14ac:dyDescent="0.2">
      <c r="A326" s="44"/>
      <c r="B326" s="43"/>
      <c r="C326" s="80"/>
      <c r="D326" s="66"/>
      <c r="E326" s="86"/>
      <c r="F326" s="47"/>
      <c r="G326" s="48"/>
      <c r="H326" s="76"/>
      <c r="I326" s="51"/>
      <c r="J326" s="51"/>
      <c r="K326" s="49"/>
      <c r="L326" s="50"/>
      <c r="M326" s="46"/>
      <c r="N326" s="17"/>
      <c r="O326" s="17"/>
      <c r="P326" s="17"/>
      <c r="Q326" s="13"/>
      <c r="R326" s="13"/>
    </row>
    <row r="327" spans="1:18" x14ac:dyDescent="0.2">
      <c r="A327" s="44"/>
      <c r="B327" s="43"/>
      <c r="C327" s="80"/>
      <c r="D327" s="66"/>
      <c r="E327" s="86"/>
      <c r="F327" s="47"/>
      <c r="G327" s="48"/>
      <c r="H327" s="76"/>
      <c r="I327" s="51"/>
      <c r="J327" s="51"/>
      <c r="K327" s="49"/>
      <c r="L327" s="50"/>
      <c r="M327" s="46"/>
      <c r="N327" s="17"/>
      <c r="O327" s="17"/>
      <c r="P327" s="17"/>
      <c r="Q327" s="13"/>
      <c r="R327" s="13"/>
    </row>
    <row r="328" spans="1:18" x14ac:dyDescent="0.2">
      <c r="A328" s="44"/>
      <c r="B328" s="43"/>
      <c r="C328" s="80"/>
      <c r="D328" s="66"/>
      <c r="E328" s="86"/>
      <c r="F328" s="47"/>
      <c r="G328" s="48"/>
      <c r="H328" s="76"/>
      <c r="I328" s="51"/>
      <c r="J328" s="51"/>
      <c r="K328" s="49"/>
      <c r="L328" s="50"/>
      <c r="M328" s="46"/>
      <c r="N328" s="17"/>
      <c r="O328" s="17"/>
      <c r="P328" s="17"/>
      <c r="Q328" s="13"/>
      <c r="R328" s="13"/>
    </row>
    <row r="329" spans="1:18" x14ac:dyDescent="0.2">
      <c r="A329" s="44"/>
      <c r="B329" s="43"/>
      <c r="C329" s="80"/>
      <c r="D329" s="66"/>
      <c r="E329" s="86"/>
      <c r="F329" s="47"/>
      <c r="G329" s="48"/>
      <c r="H329" s="76"/>
      <c r="I329" s="51"/>
      <c r="J329" s="51"/>
      <c r="K329" s="49"/>
      <c r="L329" s="50"/>
      <c r="M329" s="46"/>
      <c r="N329" s="17"/>
      <c r="O329" s="17"/>
      <c r="P329" s="17"/>
      <c r="Q329" s="13"/>
      <c r="R329" s="13"/>
    </row>
    <row r="330" spans="1:18" x14ac:dyDescent="0.2">
      <c r="A330" s="44"/>
      <c r="B330" s="43"/>
      <c r="C330" s="80"/>
      <c r="D330" s="66"/>
      <c r="E330" s="86"/>
      <c r="F330" s="47"/>
      <c r="G330" s="48"/>
      <c r="H330" s="76"/>
      <c r="I330" s="51"/>
      <c r="J330" s="51"/>
      <c r="K330" s="49"/>
      <c r="L330" s="50"/>
      <c r="M330" s="46"/>
      <c r="N330" s="17"/>
      <c r="O330" s="17"/>
      <c r="P330" s="17"/>
      <c r="Q330" s="13"/>
      <c r="R330" s="13"/>
    </row>
    <row r="331" spans="1:18" x14ac:dyDescent="0.2">
      <c r="A331" s="44"/>
      <c r="B331" s="43"/>
      <c r="C331" s="80"/>
      <c r="D331" s="66"/>
      <c r="E331" s="86"/>
      <c r="F331" s="47"/>
      <c r="G331" s="48"/>
      <c r="H331" s="76"/>
      <c r="I331" s="51"/>
      <c r="J331" s="51"/>
      <c r="K331" s="49"/>
      <c r="L331" s="50"/>
      <c r="M331" s="46"/>
      <c r="N331" s="17"/>
      <c r="O331" s="17"/>
      <c r="P331" s="17"/>
      <c r="Q331" s="13"/>
      <c r="R331" s="13"/>
    </row>
    <row r="332" spans="1:18" x14ac:dyDescent="0.2">
      <c r="A332" s="44"/>
      <c r="B332" s="43"/>
      <c r="C332" s="80"/>
      <c r="D332" s="66"/>
      <c r="E332" s="86"/>
      <c r="F332" s="47"/>
      <c r="G332" s="48"/>
      <c r="H332" s="76"/>
      <c r="I332" s="51"/>
      <c r="J332" s="51"/>
      <c r="K332" s="49"/>
      <c r="L332" s="50"/>
      <c r="M332" s="46"/>
      <c r="N332" s="17"/>
      <c r="O332" s="17"/>
      <c r="P332" s="17"/>
      <c r="Q332" s="13"/>
      <c r="R332" s="13"/>
    </row>
    <row r="333" spans="1:18" x14ac:dyDescent="0.2">
      <c r="A333" s="44"/>
      <c r="B333" s="43"/>
      <c r="C333" s="80"/>
      <c r="D333" s="66"/>
      <c r="E333" s="86"/>
      <c r="F333" s="47"/>
      <c r="G333" s="48"/>
      <c r="H333" s="76"/>
      <c r="I333" s="51"/>
      <c r="J333" s="51"/>
      <c r="K333" s="49"/>
      <c r="L333" s="50"/>
      <c r="M333" s="46"/>
      <c r="N333" s="17"/>
      <c r="O333" s="17"/>
      <c r="P333" s="17"/>
      <c r="Q333" s="13"/>
      <c r="R333" s="13"/>
    </row>
    <row r="334" spans="1:18" x14ac:dyDescent="0.2">
      <c r="A334" s="44"/>
      <c r="B334" s="43"/>
      <c r="C334" s="80"/>
      <c r="D334" s="66"/>
      <c r="E334" s="86"/>
      <c r="F334" s="47"/>
      <c r="G334" s="48"/>
      <c r="H334" s="76"/>
      <c r="I334" s="51"/>
      <c r="J334" s="51"/>
      <c r="K334" s="49"/>
      <c r="L334" s="50"/>
      <c r="M334" s="46"/>
      <c r="N334" s="17"/>
      <c r="O334" s="17"/>
      <c r="P334" s="17"/>
      <c r="Q334" s="13"/>
      <c r="R334" s="13"/>
    </row>
    <row r="335" spans="1:18" x14ac:dyDescent="0.2">
      <c r="A335" s="44"/>
      <c r="B335" s="43"/>
      <c r="C335" s="80"/>
      <c r="D335" s="66"/>
      <c r="E335" s="86"/>
      <c r="F335" s="47"/>
      <c r="G335" s="48"/>
      <c r="H335" s="76"/>
      <c r="I335" s="51"/>
      <c r="J335" s="51"/>
      <c r="K335" s="49"/>
      <c r="L335" s="50"/>
      <c r="M335" s="46"/>
      <c r="N335" s="17"/>
      <c r="O335" s="17"/>
      <c r="P335" s="17"/>
      <c r="Q335" s="13"/>
      <c r="R335" s="13"/>
    </row>
    <row r="336" spans="1:18" x14ac:dyDescent="0.2">
      <c r="A336" s="44"/>
      <c r="B336" s="43"/>
      <c r="C336" s="80"/>
      <c r="D336" s="66"/>
      <c r="E336" s="86"/>
      <c r="F336" s="47"/>
      <c r="G336" s="48"/>
      <c r="H336" s="76"/>
      <c r="I336" s="51"/>
      <c r="J336" s="51"/>
      <c r="K336" s="49"/>
      <c r="L336" s="50"/>
      <c r="M336" s="46"/>
      <c r="N336" s="17"/>
      <c r="O336" s="17"/>
      <c r="P336" s="17"/>
      <c r="Q336" s="13"/>
      <c r="R336" s="13"/>
    </row>
    <row r="337" spans="1:18" x14ac:dyDescent="0.2">
      <c r="A337" s="44"/>
      <c r="B337" s="43"/>
      <c r="C337" s="80"/>
      <c r="D337" s="66"/>
      <c r="E337" s="86"/>
      <c r="F337" s="47"/>
      <c r="G337" s="48"/>
      <c r="H337" s="76"/>
      <c r="I337" s="51"/>
      <c r="J337" s="51"/>
      <c r="K337" s="49"/>
      <c r="L337" s="50"/>
      <c r="M337" s="46"/>
      <c r="N337" s="17"/>
      <c r="O337" s="17"/>
      <c r="P337" s="17"/>
      <c r="Q337" s="13"/>
      <c r="R337" s="13"/>
    </row>
    <row r="338" spans="1:18" x14ac:dyDescent="0.2">
      <c r="A338" s="44"/>
      <c r="B338" s="43"/>
      <c r="C338" s="80"/>
      <c r="D338" s="66"/>
      <c r="E338" s="86"/>
      <c r="F338" s="47"/>
      <c r="G338" s="48"/>
      <c r="H338" s="76"/>
      <c r="I338" s="51"/>
      <c r="J338" s="51"/>
      <c r="K338" s="49"/>
      <c r="L338" s="50"/>
      <c r="M338" s="46"/>
      <c r="N338" s="17"/>
      <c r="O338" s="17"/>
      <c r="P338" s="17"/>
      <c r="Q338" s="13"/>
      <c r="R338" s="13"/>
    </row>
    <row r="339" spans="1:18" x14ac:dyDescent="0.2">
      <c r="A339" s="44"/>
      <c r="B339" s="43"/>
      <c r="C339" s="80"/>
      <c r="D339" s="66"/>
      <c r="E339" s="86"/>
      <c r="F339" s="47"/>
      <c r="G339" s="48"/>
      <c r="H339" s="76"/>
      <c r="I339" s="51"/>
      <c r="J339" s="51"/>
      <c r="K339" s="49"/>
      <c r="L339" s="50"/>
      <c r="M339" s="46"/>
      <c r="N339" s="17"/>
      <c r="O339" s="17"/>
      <c r="P339" s="17"/>
      <c r="Q339" s="13"/>
      <c r="R339" s="13"/>
    </row>
    <row r="340" spans="1:18" x14ac:dyDescent="0.2">
      <c r="A340" s="44"/>
      <c r="B340" s="43"/>
      <c r="C340" s="80"/>
      <c r="D340" s="66"/>
      <c r="E340" s="86"/>
      <c r="F340" s="47"/>
      <c r="G340" s="48"/>
      <c r="H340" s="76"/>
      <c r="I340" s="51"/>
      <c r="J340" s="51"/>
      <c r="K340" s="49"/>
      <c r="L340" s="50"/>
      <c r="M340" s="46"/>
      <c r="N340" s="17"/>
      <c r="O340" s="17"/>
      <c r="P340" s="17"/>
      <c r="Q340" s="13"/>
      <c r="R340" s="13"/>
    </row>
    <row r="341" spans="1:18" x14ac:dyDescent="0.2">
      <c r="A341" s="44"/>
      <c r="B341" s="43"/>
      <c r="C341" s="80"/>
      <c r="D341" s="66"/>
      <c r="E341" s="86"/>
      <c r="F341" s="47"/>
      <c r="G341" s="48"/>
      <c r="H341" s="76"/>
      <c r="I341" s="51"/>
      <c r="J341" s="51"/>
      <c r="K341" s="49"/>
      <c r="L341" s="50"/>
      <c r="M341" s="46"/>
      <c r="N341" s="17"/>
      <c r="O341" s="17"/>
      <c r="P341" s="17"/>
      <c r="Q341" s="13"/>
      <c r="R341" s="13"/>
    </row>
    <row r="342" spans="1:18" x14ac:dyDescent="0.2">
      <c r="A342" s="44"/>
      <c r="B342" s="43"/>
      <c r="C342" s="80"/>
      <c r="D342" s="66"/>
      <c r="E342" s="86"/>
      <c r="F342" s="47"/>
      <c r="G342" s="48"/>
      <c r="H342" s="76"/>
      <c r="I342" s="51"/>
      <c r="J342" s="51"/>
      <c r="K342" s="49"/>
      <c r="L342" s="50"/>
      <c r="M342" s="46"/>
      <c r="N342" s="17"/>
      <c r="O342" s="17"/>
      <c r="P342" s="17"/>
      <c r="Q342" s="13"/>
      <c r="R342" s="13"/>
    </row>
    <row r="343" spans="1:18" x14ac:dyDescent="0.2">
      <c r="A343" s="44"/>
      <c r="B343" s="43"/>
      <c r="C343" s="80"/>
      <c r="D343" s="66"/>
      <c r="E343" s="86"/>
      <c r="F343" s="47"/>
      <c r="G343" s="48"/>
      <c r="H343" s="76"/>
      <c r="I343" s="51"/>
      <c r="J343" s="51"/>
      <c r="K343" s="49"/>
      <c r="L343" s="50"/>
      <c r="M343" s="46"/>
      <c r="N343" s="17"/>
      <c r="O343" s="17"/>
      <c r="P343" s="17"/>
      <c r="Q343" s="13"/>
      <c r="R343" s="13"/>
    </row>
    <row r="344" spans="1:18" x14ac:dyDescent="0.2">
      <c r="A344" s="44"/>
      <c r="B344" s="43"/>
      <c r="C344" s="80"/>
      <c r="D344" s="66"/>
      <c r="E344" s="86"/>
      <c r="F344" s="47"/>
      <c r="G344" s="48"/>
      <c r="H344" s="76"/>
      <c r="I344" s="51"/>
      <c r="J344" s="51"/>
      <c r="K344" s="49"/>
      <c r="L344" s="50"/>
      <c r="M344" s="46"/>
      <c r="N344" s="17"/>
      <c r="O344" s="17"/>
      <c r="P344" s="17"/>
      <c r="Q344" s="13"/>
      <c r="R344" s="13"/>
    </row>
    <row r="345" spans="1:18" x14ac:dyDescent="0.2">
      <c r="A345" s="44"/>
      <c r="B345" s="43"/>
      <c r="C345" s="80"/>
      <c r="D345" s="66"/>
      <c r="E345" s="86"/>
      <c r="F345" s="47"/>
      <c r="G345" s="48"/>
      <c r="H345" s="76"/>
      <c r="I345" s="51"/>
      <c r="J345" s="51"/>
      <c r="K345" s="49"/>
      <c r="L345" s="50"/>
      <c r="M345" s="46"/>
      <c r="N345" s="17"/>
      <c r="O345" s="17"/>
      <c r="P345" s="17"/>
      <c r="Q345" s="13"/>
      <c r="R345" s="13"/>
    </row>
    <row r="346" spans="1:18" x14ac:dyDescent="0.2">
      <c r="A346" s="44"/>
      <c r="B346" s="43"/>
      <c r="C346" s="80"/>
      <c r="D346" s="66"/>
      <c r="E346" s="86"/>
      <c r="F346" s="47"/>
      <c r="G346" s="48"/>
      <c r="H346" s="76"/>
      <c r="I346" s="51"/>
      <c r="J346" s="51"/>
      <c r="K346" s="49"/>
      <c r="L346" s="50"/>
      <c r="M346" s="46"/>
      <c r="N346" s="17"/>
      <c r="O346" s="17"/>
      <c r="P346" s="17"/>
      <c r="Q346" s="13"/>
      <c r="R346" s="13"/>
    </row>
    <row r="347" spans="1:18" x14ac:dyDescent="0.2">
      <c r="A347" s="44"/>
      <c r="B347" s="43"/>
      <c r="C347" s="80"/>
      <c r="D347" s="66"/>
      <c r="E347" s="86"/>
      <c r="F347" s="47"/>
      <c r="G347" s="48"/>
      <c r="H347" s="76"/>
      <c r="I347" s="51"/>
      <c r="J347" s="51"/>
      <c r="K347" s="49"/>
      <c r="L347" s="50"/>
      <c r="M347" s="46"/>
      <c r="N347" s="17"/>
      <c r="O347" s="17"/>
      <c r="P347" s="17"/>
      <c r="Q347" s="13"/>
      <c r="R347" s="13"/>
    </row>
    <row r="348" spans="1:18" x14ac:dyDescent="0.2">
      <c r="A348" s="44"/>
      <c r="B348" s="43"/>
      <c r="C348" s="80"/>
      <c r="D348" s="66"/>
      <c r="E348" s="86"/>
      <c r="F348" s="47"/>
      <c r="G348" s="48"/>
      <c r="H348" s="76"/>
      <c r="I348" s="51"/>
      <c r="J348" s="51"/>
      <c r="K348" s="49"/>
      <c r="L348" s="50"/>
      <c r="M348" s="46"/>
      <c r="N348" s="17"/>
      <c r="O348" s="17"/>
      <c r="P348" s="17"/>
      <c r="Q348" s="13"/>
      <c r="R348" s="13"/>
    </row>
    <row r="349" spans="1:18" x14ac:dyDescent="0.2">
      <c r="A349" s="44"/>
      <c r="B349" s="43"/>
      <c r="C349" s="80"/>
      <c r="D349" s="66"/>
      <c r="E349" s="86"/>
      <c r="F349" s="47"/>
      <c r="G349" s="48"/>
      <c r="H349" s="76"/>
      <c r="I349" s="51"/>
      <c r="J349" s="51"/>
      <c r="K349" s="49"/>
      <c r="L349" s="50"/>
      <c r="M349" s="46"/>
      <c r="N349" s="17"/>
      <c r="O349" s="17"/>
      <c r="P349" s="17"/>
      <c r="Q349" s="13"/>
      <c r="R349" s="13"/>
    </row>
    <row r="350" spans="1:18" x14ac:dyDescent="0.2">
      <c r="A350" s="44"/>
      <c r="B350" s="43"/>
      <c r="C350" s="80"/>
      <c r="D350" s="66"/>
      <c r="E350" s="86"/>
      <c r="F350" s="47"/>
      <c r="G350" s="48"/>
      <c r="H350" s="76"/>
      <c r="I350" s="51"/>
      <c r="J350" s="51"/>
      <c r="K350" s="49"/>
      <c r="L350" s="50"/>
      <c r="M350" s="46"/>
      <c r="N350" s="17"/>
      <c r="O350" s="17"/>
      <c r="P350" s="17"/>
      <c r="Q350" s="13"/>
      <c r="R350" s="13"/>
    </row>
    <row r="351" spans="1:18" x14ac:dyDescent="0.2">
      <c r="A351" s="44"/>
      <c r="B351" s="43"/>
      <c r="C351" s="80"/>
      <c r="D351" s="66"/>
      <c r="E351" s="86"/>
      <c r="F351" s="47"/>
      <c r="G351" s="48"/>
      <c r="H351" s="76"/>
      <c r="I351" s="51"/>
      <c r="J351" s="51"/>
      <c r="K351" s="49"/>
      <c r="L351" s="50"/>
      <c r="M351" s="46"/>
      <c r="N351" s="17"/>
      <c r="O351" s="17"/>
      <c r="P351" s="17"/>
      <c r="Q351" s="13"/>
      <c r="R351" s="13"/>
    </row>
    <row r="352" spans="1:18" x14ac:dyDescent="0.2">
      <c r="A352" s="44"/>
      <c r="B352" s="43"/>
      <c r="C352" s="80"/>
      <c r="D352" s="66"/>
      <c r="E352" s="86"/>
      <c r="F352" s="47"/>
      <c r="G352" s="48"/>
      <c r="H352" s="76"/>
      <c r="I352" s="51"/>
      <c r="J352" s="51"/>
      <c r="K352" s="49"/>
      <c r="L352" s="50"/>
      <c r="M352" s="46"/>
      <c r="N352" s="17"/>
      <c r="O352" s="17"/>
      <c r="P352" s="17"/>
      <c r="Q352" s="13"/>
      <c r="R352" s="13"/>
    </row>
    <row r="353" spans="1:18" x14ac:dyDescent="0.2">
      <c r="A353" s="44"/>
      <c r="B353" s="43"/>
      <c r="C353" s="80"/>
      <c r="D353" s="66"/>
      <c r="E353" s="86"/>
      <c r="F353" s="47"/>
      <c r="G353" s="48"/>
      <c r="H353" s="76"/>
      <c r="I353" s="51"/>
      <c r="J353" s="51"/>
      <c r="K353" s="49"/>
      <c r="L353" s="50"/>
      <c r="M353" s="46"/>
      <c r="N353" s="17"/>
      <c r="O353" s="17"/>
      <c r="P353" s="17"/>
      <c r="Q353" s="13"/>
      <c r="R353" s="13"/>
    </row>
    <row r="354" spans="1:18" x14ac:dyDescent="0.2">
      <c r="A354" s="44"/>
      <c r="B354" s="43"/>
      <c r="C354" s="80"/>
      <c r="D354" s="66"/>
      <c r="E354" s="86"/>
      <c r="F354" s="47"/>
      <c r="G354" s="48"/>
      <c r="H354" s="76"/>
      <c r="I354" s="51"/>
      <c r="J354" s="51"/>
      <c r="K354" s="49"/>
      <c r="L354" s="50"/>
      <c r="M354" s="46"/>
      <c r="N354" s="17"/>
      <c r="O354" s="17"/>
      <c r="P354" s="17"/>
      <c r="Q354" s="13"/>
      <c r="R354" s="13"/>
    </row>
    <row r="355" spans="1:18" x14ac:dyDescent="0.2">
      <c r="A355" s="44"/>
      <c r="B355" s="43"/>
      <c r="C355" s="80"/>
      <c r="D355" s="66"/>
      <c r="E355" s="86"/>
      <c r="F355" s="47"/>
      <c r="G355" s="48"/>
      <c r="H355" s="76"/>
      <c r="I355" s="51"/>
      <c r="J355" s="51"/>
      <c r="K355" s="49"/>
      <c r="L355" s="50"/>
      <c r="M355" s="46"/>
      <c r="N355" s="17"/>
      <c r="O355" s="17"/>
      <c r="P355" s="17"/>
      <c r="Q355" s="13"/>
      <c r="R355" s="13"/>
    </row>
    <row r="356" spans="1:18" x14ac:dyDescent="0.2">
      <c r="A356" s="44"/>
      <c r="B356" s="43"/>
      <c r="C356" s="80"/>
      <c r="D356" s="66"/>
      <c r="E356" s="86"/>
      <c r="F356" s="47"/>
      <c r="G356" s="48"/>
      <c r="H356" s="76"/>
      <c r="I356" s="51"/>
      <c r="J356" s="51"/>
      <c r="K356" s="49"/>
      <c r="L356" s="50"/>
      <c r="M356" s="46"/>
      <c r="N356" s="17"/>
      <c r="O356" s="17"/>
      <c r="P356" s="17"/>
      <c r="Q356" s="13"/>
      <c r="R356" s="13"/>
    </row>
    <row r="357" spans="1:18" x14ac:dyDescent="0.2">
      <c r="A357" s="44"/>
      <c r="B357" s="43"/>
      <c r="C357" s="80"/>
      <c r="D357" s="66"/>
      <c r="E357" s="86"/>
      <c r="F357" s="47"/>
      <c r="G357" s="48"/>
      <c r="H357" s="76"/>
      <c r="I357" s="51"/>
      <c r="J357" s="51"/>
      <c r="K357" s="49"/>
      <c r="L357" s="50"/>
      <c r="M357" s="46"/>
      <c r="N357" s="17"/>
      <c r="O357" s="17"/>
      <c r="P357" s="17"/>
      <c r="Q357" s="13"/>
      <c r="R357" s="13"/>
    </row>
    <row r="358" spans="1:18" x14ac:dyDescent="0.2">
      <c r="A358" s="44"/>
      <c r="B358" s="43"/>
      <c r="C358" s="80"/>
      <c r="D358" s="66"/>
      <c r="E358" s="86"/>
      <c r="F358" s="47"/>
      <c r="G358" s="48"/>
      <c r="H358" s="76"/>
      <c r="I358" s="51"/>
      <c r="J358" s="51"/>
      <c r="K358" s="49"/>
      <c r="L358" s="50"/>
      <c r="M358" s="46"/>
      <c r="N358" s="17"/>
      <c r="O358" s="17"/>
      <c r="P358" s="17"/>
      <c r="Q358" s="13"/>
      <c r="R358" s="13"/>
    </row>
    <row r="359" spans="1:18" x14ac:dyDescent="0.2">
      <c r="A359" s="44"/>
      <c r="B359" s="43"/>
      <c r="C359" s="80"/>
      <c r="D359" s="66"/>
      <c r="E359" s="86"/>
      <c r="F359" s="47"/>
      <c r="G359" s="48"/>
      <c r="H359" s="76"/>
      <c r="I359" s="51"/>
      <c r="J359" s="51"/>
      <c r="K359" s="49"/>
      <c r="L359" s="50"/>
      <c r="M359" s="46"/>
      <c r="N359" s="17"/>
      <c r="O359" s="17"/>
      <c r="P359" s="17"/>
      <c r="Q359" s="13"/>
      <c r="R359" s="13"/>
    </row>
    <row r="360" spans="1:18" x14ac:dyDescent="0.2">
      <c r="A360" s="44"/>
      <c r="B360" s="43"/>
      <c r="C360" s="80"/>
      <c r="D360" s="66"/>
      <c r="E360" s="86"/>
      <c r="F360" s="47"/>
      <c r="G360" s="48"/>
      <c r="H360" s="76"/>
      <c r="I360" s="51"/>
      <c r="J360" s="51"/>
      <c r="K360" s="49"/>
      <c r="L360" s="50"/>
      <c r="M360" s="46"/>
      <c r="N360" s="17"/>
      <c r="O360" s="17"/>
      <c r="P360" s="17"/>
      <c r="Q360" s="13"/>
      <c r="R360" s="13"/>
    </row>
    <row r="361" spans="1:18" x14ac:dyDescent="0.2">
      <c r="A361" s="44"/>
      <c r="B361" s="43"/>
      <c r="C361" s="80"/>
      <c r="D361" s="66"/>
      <c r="E361" s="86"/>
      <c r="F361" s="47"/>
      <c r="G361" s="48"/>
      <c r="H361" s="76"/>
      <c r="I361" s="51"/>
      <c r="J361" s="51"/>
      <c r="K361" s="49"/>
      <c r="L361" s="50"/>
      <c r="M361" s="46"/>
      <c r="N361" s="17"/>
      <c r="O361" s="17"/>
      <c r="P361" s="17"/>
      <c r="Q361" s="13"/>
      <c r="R361" s="13"/>
    </row>
    <row r="362" spans="1:18" x14ac:dyDescent="0.2">
      <c r="A362" s="44"/>
      <c r="B362" s="43"/>
      <c r="C362" s="80"/>
      <c r="D362" s="66"/>
      <c r="E362" s="86"/>
      <c r="F362" s="47"/>
      <c r="G362" s="48"/>
      <c r="H362" s="76"/>
      <c r="I362" s="51"/>
      <c r="J362" s="51"/>
      <c r="K362" s="49"/>
      <c r="L362" s="50"/>
      <c r="M362" s="46"/>
      <c r="N362" s="17"/>
      <c r="O362" s="17"/>
      <c r="P362" s="17"/>
      <c r="Q362" s="13"/>
      <c r="R362" s="13"/>
    </row>
    <row r="363" spans="1:18" x14ac:dyDescent="0.2">
      <c r="A363" s="44"/>
      <c r="B363" s="43"/>
      <c r="C363" s="80"/>
      <c r="D363" s="66"/>
      <c r="E363" s="86"/>
      <c r="F363" s="47"/>
      <c r="G363" s="48"/>
      <c r="H363" s="76"/>
      <c r="I363" s="51"/>
      <c r="J363" s="51"/>
      <c r="K363" s="49"/>
      <c r="L363" s="50"/>
      <c r="M363" s="46"/>
      <c r="N363" s="17"/>
      <c r="O363" s="17"/>
      <c r="P363" s="17"/>
      <c r="Q363" s="13"/>
      <c r="R363" s="13"/>
    </row>
    <row r="364" spans="1:18" x14ac:dyDescent="0.2">
      <c r="A364" s="44"/>
      <c r="B364" s="43"/>
      <c r="C364" s="80"/>
      <c r="D364" s="66"/>
      <c r="E364" s="86"/>
      <c r="F364" s="47"/>
      <c r="G364" s="48"/>
      <c r="H364" s="76"/>
      <c r="I364" s="51"/>
      <c r="J364" s="51"/>
      <c r="K364" s="49"/>
      <c r="L364" s="50"/>
      <c r="M364" s="46"/>
      <c r="N364" s="17"/>
      <c r="O364" s="17"/>
      <c r="P364" s="17"/>
      <c r="Q364" s="13"/>
      <c r="R364" s="13"/>
    </row>
    <row r="365" spans="1:18" x14ac:dyDescent="0.2">
      <c r="A365" s="44"/>
      <c r="B365" s="43"/>
      <c r="C365" s="80"/>
      <c r="D365" s="66"/>
      <c r="E365" s="86"/>
      <c r="F365" s="47"/>
      <c r="G365" s="48"/>
      <c r="H365" s="76"/>
      <c r="I365" s="51"/>
      <c r="J365" s="51"/>
      <c r="K365" s="49"/>
      <c r="L365" s="50"/>
      <c r="M365" s="46"/>
      <c r="N365" s="17"/>
      <c r="O365" s="17"/>
      <c r="P365" s="17"/>
      <c r="Q365" s="13"/>
      <c r="R365" s="13"/>
    </row>
    <row r="366" spans="1:18" x14ac:dyDescent="0.2">
      <c r="A366" s="44"/>
      <c r="B366" s="43"/>
      <c r="C366" s="80"/>
      <c r="D366" s="66"/>
      <c r="E366" s="86"/>
      <c r="F366" s="47"/>
      <c r="G366" s="48"/>
      <c r="H366" s="76"/>
      <c r="I366" s="51"/>
      <c r="J366" s="51"/>
      <c r="K366" s="49"/>
      <c r="L366" s="50"/>
      <c r="M366" s="46"/>
      <c r="N366" s="17"/>
      <c r="O366" s="17"/>
      <c r="P366" s="17"/>
      <c r="Q366" s="13"/>
      <c r="R366" s="13"/>
    </row>
    <row r="367" spans="1:18" x14ac:dyDescent="0.2">
      <c r="A367" s="44"/>
      <c r="B367" s="43"/>
      <c r="C367" s="80"/>
      <c r="D367" s="66"/>
      <c r="E367" s="86"/>
      <c r="F367" s="47"/>
      <c r="G367" s="48"/>
      <c r="H367" s="76"/>
      <c r="I367" s="51"/>
      <c r="J367" s="51"/>
      <c r="K367" s="49"/>
      <c r="L367" s="50"/>
      <c r="M367" s="46"/>
      <c r="N367" s="17"/>
      <c r="O367" s="17"/>
      <c r="P367" s="17"/>
      <c r="Q367" s="13"/>
      <c r="R367" s="13"/>
    </row>
    <row r="368" spans="1:18" x14ac:dyDescent="0.2">
      <c r="A368" s="44"/>
      <c r="B368" s="43"/>
      <c r="C368" s="80"/>
      <c r="D368" s="66"/>
      <c r="E368" s="86"/>
      <c r="F368" s="47"/>
      <c r="G368" s="48"/>
      <c r="H368" s="76"/>
      <c r="I368" s="51"/>
      <c r="J368" s="51"/>
      <c r="K368" s="49"/>
      <c r="L368" s="50"/>
      <c r="M368" s="46"/>
      <c r="N368" s="17"/>
      <c r="O368" s="17"/>
      <c r="P368" s="17"/>
      <c r="Q368" s="13"/>
      <c r="R368" s="13"/>
    </row>
    <row r="369" spans="1:18" x14ac:dyDescent="0.2">
      <c r="A369" s="44"/>
      <c r="B369" s="43"/>
      <c r="C369" s="80"/>
      <c r="D369" s="66"/>
      <c r="E369" s="86"/>
      <c r="F369" s="47"/>
      <c r="G369" s="48"/>
      <c r="H369" s="76"/>
      <c r="I369" s="51"/>
      <c r="J369" s="51"/>
      <c r="K369" s="49"/>
      <c r="L369" s="50"/>
      <c r="M369" s="46"/>
      <c r="N369" s="17"/>
      <c r="O369" s="17"/>
      <c r="P369" s="17"/>
      <c r="Q369" s="13"/>
      <c r="R369" s="13"/>
    </row>
    <row r="370" spans="1:18" x14ac:dyDescent="0.2">
      <c r="A370" s="44"/>
      <c r="B370" s="43"/>
      <c r="C370" s="80"/>
      <c r="D370" s="66"/>
      <c r="E370" s="86"/>
      <c r="F370" s="47"/>
      <c r="G370" s="48"/>
      <c r="H370" s="76"/>
      <c r="I370" s="51"/>
      <c r="J370" s="51"/>
      <c r="K370" s="49"/>
      <c r="L370" s="50"/>
      <c r="M370" s="46"/>
      <c r="N370" s="17"/>
      <c r="O370" s="17"/>
      <c r="P370" s="17"/>
      <c r="Q370" s="13"/>
      <c r="R370" s="13"/>
    </row>
    <row r="371" spans="1:18" x14ac:dyDescent="0.2">
      <c r="A371" s="44"/>
      <c r="B371" s="43"/>
      <c r="C371" s="80"/>
      <c r="D371" s="66"/>
      <c r="E371" s="86"/>
      <c r="F371" s="47"/>
      <c r="G371" s="48"/>
      <c r="H371" s="76"/>
      <c r="I371" s="51"/>
      <c r="J371" s="51"/>
      <c r="K371" s="49"/>
      <c r="L371" s="50"/>
      <c r="M371" s="46"/>
      <c r="N371" s="17"/>
      <c r="O371" s="17"/>
      <c r="P371" s="17"/>
      <c r="Q371" s="13"/>
      <c r="R371" s="13"/>
    </row>
    <row r="372" spans="1:18" x14ac:dyDescent="0.2">
      <c r="A372" s="44"/>
      <c r="B372" s="43"/>
      <c r="C372" s="80"/>
      <c r="D372" s="66"/>
      <c r="E372" s="86"/>
      <c r="F372" s="47"/>
      <c r="G372" s="48"/>
      <c r="H372" s="76"/>
      <c r="I372" s="51"/>
      <c r="J372" s="51"/>
      <c r="K372" s="49"/>
      <c r="L372" s="50"/>
      <c r="M372" s="46"/>
      <c r="N372" s="17"/>
      <c r="O372" s="17"/>
      <c r="P372" s="17"/>
      <c r="Q372" s="13"/>
      <c r="R372" s="13"/>
    </row>
    <row r="373" spans="1:18" x14ac:dyDescent="0.2">
      <c r="A373" s="44"/>
      <c r="B373" s="43"/>
      <c r="C373" s="80"/>
      <c r="D373" s="66"/>
      <c r="E373" s="86"/>
      <c r="F373" s="47"/>
      <c r="G373" s="48"/>
      <c r="H373" s="76"/>
      <c r="I373" s="51"/>
      <c r="J373" s="51"/>
      <c r="K373" s="49"/>
      <c r="L373" s="50"/>
      <c r="M373" s="46"/>
      <c r="N373" s="17"/>
      <c r="O373" s="17"/>
      <c r="P373" s="17"/>
      <c r="Q373" s="13"/>
      <c r="R373" s="13"/>
    </row>
    <row r="374" spans="1:18" x14ac:dyDescent="0.2">
      <c r="A374" s="44"/>
      <c r="B374" s="43"/>
      <c r="C374" s="80"/>
      <c r="D374" s="66"/>
      <c r="E374" s="86"/>
      <c r="F374" s="47"/>
      <c r="G374" s="48"/>
      <c r="H374" s="76"/>
      <c r="I374" s="51"/>
      <c r="J374" s="51"/>
      <c r="K374" s="49"/>
      <c r="L374" s="50"/>
      <c r="M374" s="46"/>
      <c r="N374" s="17"/>
      <c r="O374" s="17"/>
      <c r="P374" s="17"/>
      <c r="Q374" s="13"/>
      <c r="R374" s="13"/>
    </row>
    <row r="375" spans="1:18" x14ac:dyDescent="0.2">
      <c r="A375" s="44"/>
      <c r="B375" s="43"/>
      <c r="C375" s="80"/>
      <c r="D375" s="66"/>
      <c r="E375" s="86"/>
      <c r="F375" s="47"/>
      <c r="G375" s="48"/>
      <c r="H375" s="76"/>
      <c r="I375" s="51"/>
      <c r="J375" s="51"/>
      <c r="K375" s="49"/>
      <c r="L375" s="50"/>
      <c r="M375" s="46"/>
      <c r="N375" s="17"/>
      <c r="O375" s="17"/>
      <c r="P375" s="17"/>
      <c r="Q375" s="13"/>
      <c r="R375" s="13"/>
    </row>
    <row r="376" spans="1:18" x14ac:dyDescent="0.2">
      <c r="A376" s="44"/>
      <c r="B376" s="43"/>
      <c r="C376" s="80"/>
      <c r="D376" s="66"/>
      <c r="E376" s="86"/>
      <c r="F376" s="47"/>
      <c r="G376" s="48"/>
      <c r="H376" s="76"/>
      <c r="I376" s="51"/>
      <c r="J376" s="51"/>
      <c r="K376" s="49"/>
      <c r="L376" s="50"/>
      <c r="M376" s="46"/>
      <c r="N376" s="17"/>
      <c r="O376" s="17"/>
      <c r="P376" s="17"/>
      <c r="Q376" s="13"/>
      <c r="R376" s="13"/>
    </row>
    <row r="377" spans="1:18" x14ac:dyDescent="0.2">
      <c r="A377" s="44"/>
      <c r="B377" s="43"/>
      <c r="C377" s="80"/>
      <c r="D377" s="66"/>
      <c r="E377" s="86"/>
      <c r="F377" s="47"/>
      <c r="G377" s="48"/>
      <c r="H377" s="76"/>
      <c r="I377" s="51"/>
      <c r="J377" s="51"/>
      <c r="K377" s="49"/>
      <c r="L377" s="50"/>
      <c r="M377" s="46"/>
      <c r="N377" s="17"/>
      <c r="O377" s="17"/>
      <c r="P377" s="17"/>
      <c r="Q377" s="13"/>
      <c r="R377" s="13"/>
    </row>
    <row r="378" spans="1:18" x14ac:dyDescent="0.2">
      <c r="A378" s="44"/>
      <c r="B378" s="43"/>
      <c r="C378" s="80"/>
      <c r="D378" s="66"/>
      <c r="E378" s="86"/>
      <c r="F378" s="47"/>
      <c r="G378" s="48"/>
      <c r="H378" s="76"/>
      <c r="I378" s="51"/>
      <c r="J378" s="51"/>
      <c r="K378" s="49"/>
      <c r="L378" s="50"/>
      <c r="M378" s="46"/>
      <c r="N378" s="17"/>
      <c r="O378" s="17"/>
      <c r="P378" s="17"/>
      <c r="Q378" s="13"/>
      <c r="R378" s="13"/>
    </row>
    <row r="379" spans="1:18" x14ac:dyDescent="0.2">
      <c r="A379" s="44"/>
      <c r="B379" s="43"/>
      <c r="C379" s="80"/>
      <c r="D379" s="66"/>
      <c r="E379" s="86"/>
      <c r="F379" s="47"/>
      <c r="G379" s="48"/>
      <c r="H379" s="76"/>
      <c r="I379" s="51"/>
      <c r="J379" s="51"/>
      <c r="K379" s="49"/>
      <c r="L379" s="50"/>
      <c r="M379" s="46"/>
      <c r="N379" s="17"/>
      <c r="O379" s="17"/>
      <c r="P379" s="17"/>
      <c r="Q379" s="13"/>
      <c r="R379" s="13"/>
    </row>
    <row r="380" spans="1:18" x14ac:dyDescent="0.2">
      <c r="A380" s="44"/>
      <c r="B380" s="43"/>
      <c r="C380" s="80"/>
      <c r="D380" s="66"/>
      <c r="E380" s="86"/>
      <c r="F380" s="47"/>
      <c r="G380" s="48"/>
      <c r="H380" s="76"/>
      <c r="I380" s="51"/>
      <c r="J380" s="51"/>
      <c r="K380" s="49"/>
      <c r="L380" s="50"/>
      <c r="M380" s="46"/>
      <c r="N380" s="17"/>
      <c r="O380" s="17"/>
      <c r="P380" s="17"/>
      <c r="Q380" s="13"/>
      <c r="R380" s="13"/>
    </row>
    <row r="381" spans="1:18" x14ac:dyDescent="0.2">
      <c r="A381" s="44"/>
      <c r="B381" s="43"/>
      <c r="C381" s="80"/>
      <c r="D381" s="66"/>
      <c r="E381" s="86"/>
      <c r="F381" s="47"/>
      <c r="G381" s="48"/>
      <c r="H381" s="76"/>
      <c r="I381" s="51"/>
      <c r="J381" s="51"/>
      <c r="K381" s="49"/>
      <c r="L381" s="50"/>
      <c r="M381" s="46"/>
      <c r="N381" s="17"/>
      <c r="O381" s="17"/>
      <c r="P381" s="17"/>
      <c r="Q381" s="13"/>
      <c r="R381" s="13"/>
    </row>
    <row r="382" spans="1:18" x14ac:dyDescent="0.2">
      <c r="A382" s="44"/>
      <c r="B382" s="43"/>
      <c r="C382" s="80"/>
      <c r="D382" s="66"/>
      <c r="E382" s="86"/>
      <c r="F382" s="47"/>
      <c r="G382" s="48"/>
      <c r="H382" s="76"/>
      <c r="I382" s="51"/>
      <c r="J382" s="51"/>
      <c r="K382" s="49"/>
      <c r="L382" s="50"/>
      <c r="M382" s="46"/>
      <c r="N382" s="17"/>
      <c r="O382" s="17"/>
      <c r="P382" s="17"/>
      <c r="Q382" s="13"/>
      <c r="R382" s="13"/>
    </row>
    <row r="383" spans="1:18" x14ac:dyDescent="0.2">
      <c r="A383" s="44"/>
      <c r="B383" s="43"/>
      <c r="C383" s="80"/>
      <c r="D383" s="66"/>
      <c r="E383" s="86"/>
      <c r="F383" s="47"/>
      <c r="G383" s="48"/>
      <c r="H383" s="76"/>
      <c r="I383" s="51"/>
      <c r="J383" s="51"/>
      <c r="K383" s="49"/>
      <c r="L383" s="50"/>
      <c r="M383" s="46"/>
      <c r="N383" s="17"/>
      <c r="O383" s="17"/>
      <c r="P383" s="17"/>
      <c r="Q383" s="13"/>
      <c r="R383" s="13"/>
    </row>
    <row r="384" spans="1:18" x14ac:dyDescent="0.2">
      <c r="A384" s="44"/>
      <c r="B384" s="43"/>
      <c r="C384" s="80"/>
      <c r="D384" s="66"/>
      <c r="E384" s="86"/>
      <c r="F384" s="47"/>
      <c r="G384" s="48"/>
      <c r="H384" s="76"/>
      <c r="I384" s="51"/>
      <c r="J384" s="51"/>
      <c r="K384" s="49"/>
      <c r="L384" s="50"/>
      <c r="M384" s="46"/>
      <c r="N384" s="17"/>
      <c r="O384" s="17"/>
      <c r="P384" s="17"/>
      <c r="Q384" s="13"/>
      <c r="R384" s="13"/>
    </row>
    <row r="385" spans="1:18" x14ac:dyDescent="0.2">
      <c r="A385" s="44"/>
      <c r="B385" s="43"/>
      <c r="C385" s="80"/>
      <c r="D385" s="66"/>
      <c r="E385" s="86"/>
      <c r="F385" s="47"/>
      <c r="G385" s="48"/>
      <c r="H385" s="76"/>
      <c r="I385" s="51"/>
      <c r="J385" s="51"/>
      <c r="K385" s="49"/>
      <c r="L385" s="50"/>
      <c r="M385" s="46"/>
      <c r="N385" s="17"/>
      <c r="O385" s="17"/>
      <c r="P385" s="17"/>
      <c r="Q385" s="13"/>
      <c r="R385" s="13"/>
    </row>
    <row r="386" spans="1:18" x14ac:dyDescent="0.2">
      <c r="A386" s="44"/>
      <c r="B386" s="43"/>
      <c r="C386" s="80"/>
      <c r="D386" s="66"/>
      <c r="E386" s="86"/>
      <c r="F386" s="47"/>
      <c r="G386" s="48"/>
      <c r="H386" s="76"/>
      <c r="I386" s="51"/>
      <c r="J386" s="51"/>
      <c r="K386" s="49"/>
      <c r="L386" s="50"/>
      <c r="M386" s="46"/>
      <c r="N386" s="17"/>
      <c r="O386" s="17"/>
      <c r="P386" s="17"/>
      <c r="Q386" s="13"/>
      <c r="R386" s="13"/>
    </row>
    <row r="387" spans="1:18" x14ac:dyDescent="0.2">
      <c r="A387" s="44"/>
      <c r="B387" s="43"/>
      <c r="C387" s="80"/>
      <c r="D387" s="66"/>
      <c r="E387" s="86"/>
      <c r="F387" s="47"/>
      <c r="G387" s="48"/>
      <c r="H387" s="76"/>
      <c r="I387" s="51"/>
      <c r="J387" s="51"/>
      <c r="K387" s="49"/>
      <c r="L387" s="50"/>
      <c r="M387" s="46"/>
      <c r="N387" s="17"/>
      <c r="O387" s="17"/>
      <c r="P387" s="17"/>
      <c r="Q387" s="13"/>
      <c r="R387" s="13"/>
    </row>
    <row r="388" spans="1:18" x14ac:dyDescent="0.2">
      <c r="A388" s="44"/>
      <c r="B388" s="43"/>
      <c r="C388" s="80"/>
      <c r="D388" s="66"/>
      <c r="E388" s="86"/>
      <c r="F388" s="47"/>
      <c r="G388" s="48"/>
      <c r="H388" s="76"/>
      <c r="I388" s="51"/>
      <c r="J388" s="51"/>
      <c r="K388" s="49"/>
      <c r="L388" s="50"/>
      <c r="M388" s="46"/>
      <c r="N388" s="17"/>
      <c r="O388" s="17"/>
      <c r="P388" s="17"/>
      <c r="Q388" s="13"/>
      <c r="R388" s="13"/>
    </row>
    <row r="389" spans="1:18" x14ac:dyDescent="0.2">
      <c r="A389" s="44"/>
      <c r="B389" s="43"/>
      <c r="C389" s="80"/>
      <c r="D389" s="66"/>
      <c r="E389" s="86"/>
      <c r="F389" s="47"/>
      <c r="G389" s="48"/>
      <c r="H389" s="76"/>
      <c r="I389" s="51"/>
      <c r="J389" s="51"/>
      <c r="K389" s="49"/>
      <c r="L389" s="50"/>
      <c r="M389" s="46"/>
      <c r="N389" s="17"/>
      <c r="O389" s="17"/>
      <c r="P389" s="17"/>
      <c r="Q389" s="13"/>
      <c r="R389" s="13"/>
    </row>
    <row r="390" spans="1:18" x14ac:dyDescent="0.2">
      <c r="A390" s="44"/>
      <c r="B390" s="43"/>
      <c r="C390" s="80"/>
      <c r="D390" s="66"/>
      <c r="E390" s="86"/>
      <c r="F390" s="47"/>
      <c r="G390" s="48"/>
      <c r="H390" s="76"/>
      <c r="I390" s="51"/>
      <c r="J390" s="51"/>
      <c r="K390" s="49"/>
      <c r="L390" s="50"/>
      <c r="M390" s="46"/>
      <c r="N390" s="17"/>
      <c r="O390" s="17"/>
      <c r="P390" s="17"/>
      <c r="Q390" s="13"/>
      <c r="R390" s="13"/>
    </row>
    <row r="391" spans="1:18" x14ac:dyDescent="0.2">
      <c r="A391" s="44"/>
      <c r="B391" s="43"/>
      <c r="C391" s="80"/>
      <c r="D391" s="66"/>
      <c r="E391" s="86"/>
      <c r="F391" s="47"/>
      <c r="G391" s="48"/>
      <c r="H391" s="76"/>
      <c r="I391" s="51"/>
      <c r="J391" s="51"/>
      <c r="K391" s="49"/>
      <c r="L391" s="50"/>
      <c r="M391" s="46"/>
      <c r="N391" s="17"/>
      <c r="O391" s="17"/>
      <c r="P391" s="17"/>
      <c r="Q391" s="13"/>
      <c r="R391" s="13"/>
    </row>
    <row r="392" spans="1:18" x14ac:dyDescent="0.2">
      <c r="A392" s="44"/>
      <c r="B392" s="43"/>
      <c r="C392" s="80"/>
      <c r="D392" s="66"/>
      <c r="E392" s="86"/>
      <c r="F392" s="47"/>
      <c r="G392" s="48"/>
      <c r="H392" s="76"/>
      <c r="I392" s="51"/>
      <c r="J392" s="51"/>
      <c r="K392" s="49"/>
      <c r="L392" s="50"/>
      <c r="M392" s="46"/>
      <c r="N392" s="17"/>
      <c r="O392" s="17"/>
      <c r="P392" s="17"/>
      <c r="Q392" s="13"/>
      <c r="R392" s="13"/>
    </row>
    <row r="393" spans="1:18" x14ac:dyDescent="0.2">
      <c r="A393" s="44"/>
      <c r="B393" s="43"/>
      <c r="C393" s="80"/>
      <c r="D393" s="66"/>
      <c r="E393" s="86"/>
      <c r="F393" s="47"/>
      <c r="G393" s="48"/>
      <c r="H393" s="76"/>
      <c r="I393" s="51"/>
      <c r="J393" s="51"/>
      <c r="K393" s="49"/>
      <c r="L393" s="50"/>
      <c r="M393" s="46"/>
      <c r="N393" s="17"/>
      <c r="O393" s="17"/>
      <c r="P393" s="17"/>
      <c r="Q393" s="13"/>
      <c r="R393" s="13"/>
    </row>
    <row r="394" spans="1:18" x14ac:dyDescent="0.2">
      <c r="A394" s="44"/>
      <c r="B394" s="43"/>
      <c r="C394" s="80"/>
      <c r="D394" s="66"/>
      <c r="E394" s="86"/>
      <c r="F394" s="47"/>
      <c r="G394" s="48"/>
      <c r="H394" s="76"/>
      <c r="I394" s="51"/>
      <c r="J394" s="51"/>
      <c r="K394" s="49"/>
      <c r="L394" s="50"/>
      <c r="M394" s="46"/>
      <c r="N394" s="17"/>
      <c r="O394" s="17"/>
      <c r="P394" s="17"/>
      <c r="Q394" s="13"/>
      <c r="R394" s="13"/>
    </row>
    <row r="395" spans="1:18" x14ac:dyDescent="0.2">
      <c r="A395" s="44"/>
      <c r="B395" s="43"/>
      <c r="C395" s="80"/>
      <c r="D395" s="66"/>
      <c r="E395" s="86"/>
      <c r="F395" s="47"/>
      <c r="G395" s="48"/>
      <c r="H395" s="76"/>
      <c r="I395" s="51"/>
      <c r="J395" s="51"/>
      <c r="K395" s="49"/>
      <c r="L395" s="50"/>
      <c r="M395" s="46"/>
      <c r="N395" s="17"/>
      <c r="O395" s="17"/>
      <c r="P395" s="17"/>
      <c r="Q395" s="13"/>
      <c r="R395" s="13"/>
    </row>
    <row r="396" spans="1:18" x14ac:dyDescent="0.2">
      <c r="A396" s="44"/>
      <c r="B396" s="43"/>
      <c r="C396" s="80"/>
      <c r="D396" s="66"/>
      <c r="E396" s="86"/>
      <c r="F396" s="47"/>
      <c r="G396" s="48"/>
      <c r="H396" s="76"/>
      <c r="I396" s="51"/>
      <c r="J396" s="51"/>
      <c r="K396" s="49"/>
      <c r="L396" s="50"/>
      <c r="M396" s="46"/>
      <c r="N396" s="17"/>
      <c r="O396" s="17"/>
      <c r="P396" s="17"/>
      <c r="Q396" s="13"/>
      <c r="R396" s="13"/>
    </row>
    <row r="397" spans="1:18" x14ac:dyDescent="0.2">
      <c r="A397" s="44"/>
      <c r="B397" s="43"/>
      <c r="C397" s="80"/>
      <c r="D397" s="66"/>
      <c r="E397" s="86"/>
      <c r="F397" s="47"/>
      <c r="G397" s="48"/>
      <c r="H397" s="76"/>
      <c r="I397" s="51"/>
      <c r="J397" s="51"/>
      <c r="K397" s="49"/>
      <c r="L397" s="50"/>
      <c r="M397" s="46"/>
      <c r="N397" s="17"/>
      <c r="O397" s="17"/>
      <c r="P397" s="17"/>
      <c r="Q397" s="13"/>
      <c r="R397" s="13"/>
    </row>
    <row r="398" spans="1:18" x14ac:dyDescent="0.2">
      <c r="A398" s="44"/>
      <c r="B398" s="43"/>
      <c r="C398" s="80"/>
      <c r="D398" s="66"/>
      <c r="E398" s="86"/>
      <c r="F398" s="47"/>
      <c r="G398" s="48"/>
      <c r="H398" s="76"/>
      <c r="I398" s="51"/>
      <c r="J398" s="51"/>
      <c r="K398" s="49"/>
      <c r="L398" s="50"/>
      <c r="M398" s="46"/>
      <c r="N398" s="17"/>
      <c r="O398" s="17"/>
      <c r="P398" s="17"/>
      <c r="Q398" s="13"/>
      <c r="R398" s="13"/>
    </row>
    <row r="399" spans="1:18" x14ac:dyDescent="0.2">
      <c r="A399" s="44"/>
      <c r="B399" s="43"/>
      <c r="C399" s="80"/>
      <c r="D399" s="66"/>
      <c r="E399" s="86"/>
      <c r="F399" s="47"/>
      <c r="G399" s="48"/>
      <c r="H399" s="76"/>
      <c r="I399" s="51"/>
      <c r="J399" s="51"/>
      <c r="K399" s="49"/>
      <c r="L399" s="50"/>
      <c r="M399" s="46"/>
      <c r="N399" s="17"/>
      <c r="O399" s="17"/>
      <c r="P399" s="17"/>
      <c r="Q399" s="13"/>
      <c r="R399" s="13"/>
    </row>
    <row r="400" spans="1:18" x14ac:dyDescent="0.2">
      <c r="A400" s="44"/>
      <c r="B400" s="43"/>
      <c r="C400" s="80"/>
      <c r="D400" s="66"/>
      <c r="E400" s="86"/>
      <c r="F400" s="47"/>
      <c r="G400" s="48"/>
      <c r="H400" s="76"/>
      <c r="I400" s="51"/>
      <c r="J400" s="51"/>
      <c r="K400" s="49"/>
      <c r="L400" s="50"/>
      <c r="M400" s="46"/>
      <c r="N400" s="17"/>
      <c r="O400" s="17"/>
      <c r="P400" s="17"/>
      <c r="Q400" s="13"/>
      <c r="R400" s="13"/>
    </row>
    <row r="401" spans="1:18" x14ac:dyDescent="0.2">
      <c r="A401" s="44"/>
      <c r="B401" s="43"/>
      <c r="C401" s="80"/>
      <c r="D401" s="66"/>
      <c r="E401" s="86"/>
      <c r="F401" s="47"/>
      <c r="G401" s="48"/>
      <c r="H401" s="76"/>
      <c r="I401" s="51"/>
      <c r="J401" s="51"/>
      <c r="K401" s="49"/>
      <c r="L401" s="50"/>
      <c r="M401" s="46"/>
      <c r="N401" s="17"/>
      <c r="O401" s="17"/>
      <c r="P401" s="17"/>
      <c r="Q401" s="13"/>
      <c r="R401" s="13"/>
    </row>
    <row r="402" spans="1:18" x14ac:dyDescent="0.2">
      <c r="A402" s="44"/>
      <c r="B402" s="43"/>
      <c r="C402" s="80"/>
      <c r="D402" s="66"/>
      <c r="E402" s="86"/>
      <c r="F402" s="47"/>
      <c r="G402" s="48"/>
      <c r="H402" s="76"/>
      <c r="I402" s="51"/>
      <c r="J402" s="51"/>
      <c r="K402" s="49"/>
      <c r="L402" s="50"/>
      <c r="M402" s="46"/>
      <c r="N402" s="17"/>
      <c r="O402" s="17"/>
      <c r="P402" s="17"/>
      <c r="Q402" s="13"/>
      <c r="R402" s="13"/>
    </row>
    <row r="403" spans="1:18" x14ac:dyDescent="0.2">
      <c r="A403" s="44"/>
      <c r="B403" s="43"/>
      <c r="C403" s="80"/>
      <c r="D403" s="66"/>
      <c r="E403" s="86"/>
      <c r="F403" s="47"/>
      <c r="G403" s="48"/>
      <c r="H403" s="76"/>
      <c r="I403" s="51"/>
      <c r="J403" s="51"/>
      <c r="K403" s="49"/>
      <c r="L403" s="50"/>
      <c r="M403" s="46"/>
      <c r="N403" s="17"/>
      <c r="O403" s="17"/>
      <c r="P403" s="17"/>
      <c r="Q403" s="13"/>
      <c r="R403" s="13"/>
    </row>
    <row r="404" spans="1:18" x14ac:dyDescent="0.2">
      <c r="A404" s="44"/>
      <c r="B404" s="43"/>
      <c r="C404" s="80"/>
      <c r="D404" s="66"/>
      <c r="E404" s="86"/>
      <c r="F404" s="47"/>
      <c r="G404" s="48"/>
      <c r="H404" s="76"/>
      <c r="I404" s="51"/>
      <c r="J404" s="51"/>
      <c r="K404" s="49"/>
      <c r="L404" s="50"/>
      <c r="M404" s="46"/>
      <c r="N404" s="17"/>
      <c r="O404" s="17"/>
      <c r="P404" s="17"/>
      <c r="Q404" s="13"/>
      <c r="R404" s="13"/>
    </row>
    <row r="405" spans="1:18" x14ac:dyDescent="0.2">
      <c r="A405" s="44"/>
      <c r="B405" s="43"/>
      <c r="C405" s="80"/>
      <c r="D405" s="66"/>
      <c r="E405" s="86"/>
      <c r="F405" s="47"/>
      <c r="G405" s="48"/>
      <c r="H405" s="76"/>
      <c r="I405" s="51"/>
      <c r="J405" s="51"/>
      <c r="K405" s="49"/>
      <c r="L405" s="50"/>
      <c r="M405" s="46"/>
      <c r="N405" s="17"/>
      <c r="O405" s="17"/>
      <c r="P405" s="17"/>
      <c r="Q405" s="13"/>
      <c r="R405" s="13"/>
    </row>
    <row r="406" spans="1:18" x14ac:dyDescent="0.2">
      <c r="A406" s="44"/>
      <c r="B406" s="43"/>
      <c r="C406" s="80"/>
      <c r="D406" s="66"/>
      <c r="E406" s="86"/>
      <c r="F406" s="47"/>
      <c r="G406" s="48"/>
      <c r="H406" s="76"/>
      <c r="I406" s="51"/>
      <c r="J406" s="51"/>
      <c r="K406" s="49"/>
      <c r="L406" s="50"/>
      <c r="M406" s="46"/>
      <c r="N406" s="17"/>
      <c r="O406" s="17"/>
      <c r="P406" s="17"/>
      <c r="Q406" s="13"/>
      <c r="R406" s="13"/>
    </row>
    <row r="407" spans="1:18" x14ac:dyDescent="0.2">
      <c r="A407" s="44"/>
      <c r="B407" s="43"/>
      <c r="C407" s="80"/>
      <c r="D407" s="66"/>
      <c r="E407" s="86"/>
      <c r="F407" s="47"/>
      <c r="G407" s="48"/>
      <c r="H407" s="76"/>
      <c r="I407" s="51"/>
      <c r="J407" s="51"/>
      <c r="K407" s="49"/>
      <c r="L407" s="50"/>
      <c r="M407" s="46"/>
      <c r="N407" s="17"/>
      <c r="O407" s="17"/>
      <c r="P407" s="17"/>
      <c r="Q407" s="13"/>
      <c r="R407" s="13"/>
    </row>
    <row r="408" spans="1:18" x14ac:dyDescent="0.2">
      <c r="A408" s="44"/>
      <c r="B408" s="43"/>
      <c r="C408" s="80"/>
      <c r="D408" s="66"/>
      <c r="E408" s="86"/>
      <c r="F408" s="47"/>
      <c r="G408" s="48"/>
      <c r="H408" s="76"/>
      <c r="I408" s="51"/>
      <c r="J408" s="51"/>
      <c r="K408" s="49"/>
      <c r="L408" s="50"/>
      <c r="M408" s="46"/>
      <c r="N408" s="17"/>
      <c r="O408" s="17"/>
      <c r="P408" s="17"/>
      <c r="Q408" s="13"/>
      <c r="R408" s="13"/>
    </row>
    <row r="409" spans="1:18" x14ac:dyDescent="0.2">
      <c r="A409" s="44"/>
      <c r="B409" s="43"/>
      <c r="C409" s="80"/>
      <c r="D409" s="66"/>
      <c r="E409" s="86"/>
      <c r="F409" s="47"/>
      <c r="G409" s="48"/>
      <c r="H409" s="76"/>
      <c r="I409" s="51"/>
      <c r="J409" s="51"/>
      <c r="K409" s="49"/>
      <c r="L409" s="50"/>
      <c r="M409" s="46"/>
      <c r="N409" s="17"/>
      <c r="O409" s="17"/>
      <c r="P409" s="17"/>
      <c r="Q409" s="13"/>
      <c r="R409" s="13"/>
    </row>
    <row r="410" spans="1:18" x14ac:dyDescent="0.2">
      <c r="A410" s="44"/>
      <c r="B410" s="43"/>
      <c r="C410" s="80"/>
      <c r="D410" s="66"/>
      <c r="E410" s="86"/>
      <c r="F410" s="47"/>
      <c r="G410" s="48"/>
      <c r="H410" s="76"/>
      <c r="I410" s="51"/>
      <c r="J410" s="51"/>
      <c r="K410" s="49"/>
      <c r="L410" s="50"/>
      <c r="M410" s="46"/>
      <c r="N410" s="17"/>
      <c r="O410" s="17"/>
      <c r="P410" s="17"/>
      <c r="Q410" s="13"/>
      <c r="R410" s="13"/>
    </row>
    <row r="411" spans="1:18" x14ac:dyDescent="0.2">
      <c r="A411" s="44"/>
      <c r="B411" s="43"/>
      <c r="C411" s="80"/>
      <c r="D411" s="66"/>
      <c r="E411" s="86"/>
      <c r="F411" s="47"/>
      <c r="G411" s="48"/>
      <c r="H411" s="76"/>
      <c r="I411" s="51"/>
      <c r="J411" s="51"/>
      <c r="K411" s="49"/>
      <c r="L411" s="50"/>
      <c r="M411" s="46"/>
      <c r="N411" s="17"/>
      <c r="O411" s="17"/>
      <c r="P411" s="17"/>
      <c r="Q411" s="13"/>
      <c r="R411" s="13"/>
    </row>
    <row r="412" spans="1:18" x14ac:dyDescent="0.2">
      <c r="A412" s="44"/>
      <c r="B412" s="43"/>
      <c r="C412" s="80"/>
      <c r="D412" s="66"/>
      <c r="E412" s="86"/>
      <c r="F412" s="47"/>
      <c r="G412" s="48"/>
      <c r="H412" s="76"/>
      <c r="I412" s="51"/>
      <c r="J412" s="51"/>
      <c r="K412" s="49"/>
      <c r="L412" s="50"/>
      <c r="M412" s="46"/>
      <c r="N412" s="17"/>
      <c r="O412" s="17"/>
      <c r="P412" s="17"/>
      <c r="Q412" s="13"/>
      <c r="R412" s="13"/>
    </row>
    <row r="413" spans="1:18" x14ac:dyDescent="0.2">
      <c r="A413" s="44"/>
      <c r="B413" s="43"/>
      <c r="C413" s="80"/>
      <c r="D413" s="66"/>
      <c r="E413" s="86"/>
      <c r="F413" s="47"/>
      <c r="G413" s="48"/>
      <c r="H413" s="76"/>
      <c r="I413" s="51"/>
      <c r="J413" s="51"/>
      <c r="K413" s="49"/>
      <c r="L413" s="50"/>
      <c r="M413" s="46"/>
      <c r="N413" s="17"/>
      <c r="O413" s="17"/>
      <c r="P413" s="17"/>
      <c r="Q413" s="13"/>
      <c r="R413" s="13"/>
    </row>
    <row r="414" spans="1:18" x14ac:dyDescent="0.2">
      <c r="A414" s="44"/>
      <c r="B414" s="43"/>
      <c r="C414" s="80"/>
      <c r="D414" s="66"/>
      <c r="E414" s="86"/>
      <c r="F414" s="47"/>
      <c r="G414" s="48"/>
      <c r="H414" s="76"/>
      <c r="I414" s="51"/>
      <c r="J414" s="51"/>
      <c r="K414" s="49"/>
      <c r="L414" s="50"/>
      <c r="M414" s="46"/>
      <c r="N414" s="17"/>
      <c r="O414" s="17"/>
      <c r="P414" s="17"/>
      <c r="Q414" s="13"/>
      <c r="R414" s="13"/>
    </row>
    <row r="415" spans="1:18" x14ac:dyDescent="0.2">
      <c r="A415" s="44"/>
      <c r="B415" s="43"/>
      <c r="C415" s="80"/>
      <c r="D415" s="66"/>
      <c r="E415" s="86"/>
      <c r="F415" s="47"/>
      <c r="G415" s="48"/>
      <c r="H415" s="76"/>
      <c r="I415" s="51"/>
      <c r="J415" s="51"/>
      <c r="K415" s="49"/>
      <c r="L415" s="50"/>
      <c r="M415" s="46"/>
      <c r="N415" s="17"/>
      <c r="O415" s="17"/>
      <c r="P415" s="17"/>
      <c r="Q415" s="13"/>
      <c r="R415" s="13"/>
    </row>
    <row r="416" spans="1:18" x14ac:dyDescent="0.2">
      <c r="A416" s="44"/>
      <c r="B416" s="43"/>
      <c r="C416" s="80"/>
      <c r="D416" s="66"/>
      <c r="E416" s="86"/>
      <c r="F416" s="47"/>
      <c r="G416" s="48"/>
      <c r="H416" s="76"/>
      <c r="I416" s="51"/>
      <c r="J416" s="51"/>
      <c r="K416" s="49"/>
      <c r="L416" s="50"/>
      <c r="M416" s="46"/>
      <c r="N416" s="17"/>
      <c r="O416" s="17"/>
      <c r="P416" s="17"/>
      <c r="Q416" s="13"/>
      <c r="R416" s="13"/>
    </row>
    <row r="417" spans="1:18" x14ac:dyDescent="0.2">
      <c r="A417" s="44"/>
      <c r="B417" s="43"/>
      <c r="C417" s="80"/>
      <c r="D417" s="66"/>
      <c r="E417" s="86"/>
      <c r="F417" s="47"/>
      <c r="G417" s="48"/>
      <c r="H417" s="76"/>
      <c r="I417" s="51"/>
      <c r="J417" s="51"/>
      <c r="K417" s="49"/>
      <c r="L417" s="50"/>
      <c r="M417" s="46"/>
      <c r="N417" s="17"/>
      <c r="O417" s="17"/>
      <c r="P417" s="17"/>
      <c r="Q417" s="13"/>
      <c r="R417" s="13"/>
    </row>
    <row r="418" spans="1:18" x14ac:dyDescent="0.2">
      <c r="A418" s="44"/>
      <c r="B418" s="43"/>
      <c r="C418" s="80"/>
      <c r="D418" s="66"/>
      <c r="E418" s="86"/>
      <c r="F418" s="47"/>
      <c r="G418" s="48"/>
      <c r="H418" s="76"/>
      <c r="I418" s="51"/>
      <c r="J418" s="51"/>
      <c r="K418" s="49"/>
      <c r="L418" s="50"/>
      <c r="M418" s="46"/>
      <c r="N418" s="17"/>
      <c r="O418" s="17"/>
      <c r="P418" s="17"/>
      <c r="Q418" s="13"/>
      <c r="R418" s="13"/>
    </row>
    <row r="419" spans="1:18" x14ac:dyDescent="0.2">
      <c r="A419" s="44"/>
      <c r="B419" s="43"/>
      <c r="C419" s="80"/>
      <c r="D419" s="66"/>
      <c r="E419" s="86"/>
      <c r="F419" s="47"/>
      <c r="G419" s="48"/>
      <c r="H419" s="76"/>
      <c r="I419" s="51"/>
      <c r="J419" s="51"/>
      <c r="K419" s="49"/>
      <c r="L419" s="50"/>
      <c r="M419" s="46"/>
      <c r="N419" s="17"/>
      <c r="O419" s="17"/>
      <c r="P419" s="17"/>
      <c r="Q419" s="13"/>
      <c r="R419" s="13"/>
    </row>
    <row r="420" spans="1:18" x14ac:dyDescent="0.2">
      <c r="A420" s="44"/>
      <c r="B420" s="43"/>
      <c r="C420" s="80"/>
      <c r="D420" s="66"/>
      <c r="E420" s="86"/>
      <c r="F420" s="47"/>
      <c r="G420" s="48"/>
      <c r="H420" s="76"/>
      <c r="I420" s="51"/>
      <c r="J420" s="51"/>
      <c r="K420" s="49"/>
      <c r="L420" s="50"/>
      <c r="M420" s="46"/>
      <c r="N420" s="17"/>
      <c r="O420" s="17"/>
      <c r="P420" s="17"/>
      <c r="Q420" s="13"/>
      <c r="R420" s="13"/>
    </row>
    <row r="421" spans="1:18" x14ac:dyDescent="0.2">
      <c r="A421" s="44"/>
      <c r="B421" s="43"/>
      <c r="C421" s="80"/>
      <c r="D421" s="66"/>
      <c r="E421" s="86"/>
      <c r="F421" s="47"/>
      <c r="G421" s="48"/>
      <c r="H421" s="76"/>
      <c r="I421" s="51"/>
      <c r="J421" s="51"/>
      <c r="K421" s="49"/>
      <c r="L421" s="50"/>
      <c r="M421" s="46"/>
      <c r="N421" s="17"/>
      <c r="O421" s="17"/>
      <c r="P421" s="17"/>
      <c r="Q421" s="13"/>
      <c r="R421" s="13"/>
    </row>
    <row r="422" spans="1:18" x14ac:dyDescent="0.2">
      <c r="A422" s="44"/>
      <c r="B422" s="43"/>
      <c r="C422" s="80"/>
      <c r="D422" s="66"/>
      <c r="E422" s="86"/>
      <c r="F422" s="47"/>
      <c r="G422" s="48"/>
      <c r="H422" s="76"/>
      <c r="I422" s="51"/>
      <c r="J422" s="51"/>
      <c r="K422" s="49"/>
      <c r="L422" s="50"/>
      <c r="M422" s="46"/>
      <c r="N422" s="17"/>
      <c r="O422" s="17"/>
      <c r="P422" s="17"/>
      <c r="Q422" s="13"/>
      <c r="R422" s="13"/>
    </row>
    <row r="423" spans="1:18" x14ac:dyDescent="0.2">
      <c r="A423" s="44"/>
      <c r="B423" s="43"/>
      <c r="C423" s="80"/>
      <c r="D423" s="66"/>
      <c r="E423" s="86"/>
      <c r="F423" s="47"/>
      <c r="G423" s="48"/>
      <c r="H423" s="76"/>
      <c r="I423" s="51"/>
      <c r="J423" s="51"/>
      <c r="K423" s="49"/>
      <c r="L423" s="50"/>
      <c r="M423" s="46"/>
      <c r="N423" s="17"/>
      <c r="O423" s="17"/>
      <c r="P423" s="17"/>
      <c r="Q423" s="13"/>
      <c r="R423" s="13"/>
    </row>
    <row r="424" spans="1:18" x14ac:dyDescent="0.2">
      <c r="A424" s="44"/>
      <c r="B424" s="43"/>
      <c r="C424" s="80"/>
      <c r="D424" s="66"/>
      <c r="E424" s="86"/>
      <c r="F424" s="47"/>
      <c r="G424" s="48"/>
      <c r="H424" s="76"/>
      <c r="I424" s="51"/>
      <c r="J424" s="51"/>
      <c r="K424" s="49"/>
      <c r="L424" s="50"/>
      <c r="M424" s="46"/>
      <c r="N424" s="17"/>
      <c r="O424" s="17"/>
      <c r="P424" s="17"/>
      <c r="Q424" s="13"/>
      <c r="R424" s="13"/>
    </row>
    <row r="425" spans="1:18" x14ac:dyDescent="0.2">
      <c r="A425" s="44"/>
      <c r="B425" s="43"/>
      <c r="C425" s="80"/>
      <c r="D425" s="66"/>
      <c r="E425" s="86"/>
      <c r="F425" s="47"/>
      <c r="G425" s="48"/>
      <c r="H425" s="76"/>
      <c r="I425" s="51"/>
      <c r="J425" s="51"/>
      <c r="K425" s="49"/>
      <c r="L425" s="50"/>
      <c r="M425" s="46"/>
      <c r="N425" s="17"/>
      <c r="O425" s="17"/>
      <c r="P425" s="17"/>
      <c r="Q425" s="13"/>
      <c r="R425" s="13"/>
    </row>
    <row r="426" spans="1:18" x14ac:dyDescent="0.2">
      <c r="A426" s="44"/>
      <c r="B426" s="43"/>
      <c r="C426" s="80"/>
      <c r="D426" s="66"/>
      <c r="E426" s="86"/>
      <c r="F426" s="47"/>
      <c r="G426" s="48"/>
      <c r="H426" s="76"/>
      <c r="I426" s="51"/>
      <c r="J426" s="51"/>
      <c r="K426" s="49"/>
      <c r="L426" s="50"/>
      <c r="M426" s="46"/>
      <c r="N426" s="17"/>
      <c r="O426" s="17"/>
      <c r="P426" s="17"/>
      <c r="Q426" s="13"/>
      <c r="R426" s="13"/>
    </row>
    <row r="427" spans="1:18" x14ac:dyDescent="0.2">
      <c r="A427" s="44"/>
      <c r="B427" s="43"/>
      <c r="C427" s="80"/>
      <c r="D427" s="66"/>
      <c r="E427" s="86"/>
      <c r="F427" s="47"/>
      <c r="G427" s="48"/>
      <c r="H427" s="76"/>
      <c r="I427" s="51"/>
      <c r="J427" s="51"/>
      <c r="K427" s="49"/>
      <c r="L427" s="50"/>
      <c r="M427" s="46"/>
      <c r="N427" s="17"/>
      <c r="O427" s="17"/>
      <c r="P427" s="17"/>
      <c r="Q427" s="13"/>
      <c r="R427" s="13"/>
    </row>
    <row r="428" spans="1:18" x14ac:dyDescent="0.2">
      <c r="A428" s="44"/>
      <c r="B428" s="43"/>
      <c r="C428" s="80"/>
      <c r="D428" s="66"/>
      <c r="E428" s="86"/>
      <c r="F428" s="47"/>
      <c r="G428" s="48"/>
      <c r="H428" s="76"/>
      <c r="I428" s="51"/>
      <c r="J428" s="51"/>
      <c r="K428" s="49"/>
      <c r="L428" s="50"/>
      <c r="M428" s="46"/>
      <c r="N428" s="17"/>
      <c r="O428" s="17"/>
      <c r="P428" s="17"/>
      <c r="Q428" s="13"/>
      <c r="R428" s="13"/>
    </row>
    <row r="429" spans="1:18" x14ac:dyDescent="0.2">
      <c r="A429" s="44"/>
      <c r="B429" s="43"/>
      <c r="C429" s="80"/>
      <c r="D429" s="66"/>
      <c r="E429" s="86"/>
      <c r="F429" s="47"/>
      <c r="G429" s="48"/>
      <c r="H429" s="76"/>
      <c r="I429" s="51"/>
      <c r="J429" s="51"/>
      <c r="K429" s="49"/>
      <c r="L429" s="50"/>
      <c r="M429" s="46"/>
      <c r="N429" s="17"/>
      <c r="O429" s="17"/>
      <c r="P429" s="17"/>
      <c r="Q429" s="13"/>
      <c r="R429" s="13"/>
    </row>
    <row r="430" spans="1:18" x14ac:dyDescent="0.2">
      <c r="A430" s="44"/>
      <c r="B430" s="43"/>
      <c r="C430" s="80"/>
      <c r="D430" s="66"/>
      <c r="E430" s="86"/>
      <c r="F430" s="47"/>
      <c r="G430" s="48"/>
      <c r="H430" s="76"/>
      <c r="I430" s="51"/>
      <c r="J430" s="51"/>
      <c r="K430" s="49"/>
      <c r="L430" s="50"/>
      <c r="M430" s="46"/>
      <c r="N430" s="17"/>
      <c r="O430" s="17"/>
      <c r="P430" s="17"/>
      <c r="Q430" s="13"/>
      <c r="R430" s="13"/>
    </row>
    <row r="431" spans="1:18" ht="116.25" customHeight="1" x14ac:dyDescent="0.2">
      <c r="A431" s="44"/>
      <c r="B431" s="43"/>
      <c r="C431" s="80"/>
      <c r="D431" s="66"/>
      <c r="E431" s="86"/>
      <c r="F431" s="47"/>
      <c r="G431" s="48"/>
      <c r="H431" s="76"/>
      <c r="I431" s="51"/>
      <c r="J431" s="51"/>
      <c r="K431" s="49"/>
      <c r="L431" s="50"/>
      <c r="M431" s="46"/>
      <c r="N431" s="17"/>
      <c r="O431" s="17"/>
      <c r="P431" s="17"/>
      <c r="Q431" s="13"/>
      <c r="R431" s="13"/>
    </row>
    <row r="432" spans="1:18" x14ac:dyDescent="0.2">
      <c r="A432" s="44"/>
      <c r="B432" s="43"/>
      <c r="C432" s="80"/>
      <c r="D432" s="66"/>
      <c r="E432" s="86"/>
      <c r="F432" s="47"/>
      <c r="G432" s="48"/>
      <c r="H432" s="76"/>
      <c r="I432" s="51"/>
      <c r="J432" s="51"/>
      <c r="K432" s="49"/>
      <c r="L432" s="50"/>
      <c r="M432" s="46"/>
      <c r="N432" s="17"/>
      <c r="O432" s="17"/>
      <c r="P432" s="17"/>
      <c r="Q432" s="13"/>
      <c r="R432" s="13"/>
    </row>
    <row r="433" spans="1:18" x14ac:dyDescent="0.2">
      <c r="A433" s="44"/>
      <c r="B433" s="43"/>
      <c r="C433" s="80"/>
      <c r="D433" s="66"/>
      <c r="E433" s="86"/>
      <c r="F433" s="47"/>
      <c r="G433" s="48"/>
      <c r="H433" s="76"/>
      <c r="I433" s="51"/>
      <c r="J433" s="51"/>
      <c r="K433" s="49"/>
      <c r="L433" s="50"/>
      <c r="M433" s="46"/>
      <c r="N433" s="17"/>
      <c r="O433" s="17"/>
      <c r="P433" s="17"/>
      <c r="Q433" s="13"/>
      <c r="R433" s="13"/>
    </row>
    <row r="434" spans="1:18" x14ac:dyDescent="0.2">
      <c r="A434" s="44"/>
      <c r="B434" s="43"/>
      <c r="C434" s="80"/>
      <c r="D434" s="66"/>
      <c r="E434" s="86"/>
      <c r="F434" s="47"/>
      <c r="G434" s="48"/>
      <c r="H434" s="76"/>
      <c r="I434" s="51"/>
      <c r="J434" s="51"/>
      <c r="K434" s="49"/>
      <c r="L434" s="50"/>
      <c r="M434" s="46"/>
      <c r="N434" s="17"/>
      <c r="O434" s="17"/>
      <c r="P434" s="17"/>
      <c r="Q434" s="13"/>
      <c r="R434" s="13"/>
    </row>
    <row r="435" spans="1:18" x14ac:dyDescent="0.2">
      <c r="A435" s="44"/>
      <c r="B435" s="43"/>
      <c r="C435" s="80"/>
      <c r="D435" s="66"/>
      <c r="E435" s="86"/>
      <c r="F435" s="47"/>
      <c r="G435" s="48"/>
      <c r="H435" s="76"/>
      <c r="I435" s="51"/>
      <c r="J435" s="51"/>
      <c r="K435" s="49"/>
      <c r="L435" s="50"/>
      <c r="M435" s="46"/>
      <c r="N435" s="17"/>
      <c r="O435" s="17"/>
      <c r="P435" s="17"/>
      <c r="Q435" s="13"/>
      <c r="R435" s="13"/>
    </row>
    <row r="436" spans="1:18" x14ac:dyDescent="0.2">
      <c r="A436" s="44"/>
      <c r="B436" s="43"/>
      <c r="C436" s="80"/>
      <c r="D436" s="66"/>
      <c r="E436" s="86"/>
      <c r="F436" s="47"/>
      <c r="G436" s="48"/>
      <c r="H436" s="76"/>
      <c r="I436" s="51"/>
      <c r="J436" s="51"/>
      <c r="K436" s="49"/>
      <c r="L436" s="50"/>
      <c r="M436" s="46"/>
      <c r="N436" s="17"/>
      <c r="O436" s="17"/>
      <c r="P436" s="17"/>
      <c r="Q436" s="13"/>
      <c r="R436" s="13"/>
    </row>
    <row r="437" spans="1:18" x14ac:dyDescent="0.2">
      <c r="A437" s="44"/>
      <c r="B437" s="67"/>
      <c r="C437" s="81"/>
      <c r="D437" s="68"/>
      <c r="E437" s="87"/>
      <c r="F437" s="47"/>
      <c r="G437" s="48"/>
      <c r="H437" s="76"/>
      <c r="I437" s="51"/>
      <c r="J437" s="51"/>
      <c r="K437" s="49"/>
      <c r="L437" s="50"/>
      <c r="M437" s="46"/>
      <c r="N437" s="17"/>
      <c r="O437" s="17"/>
      <c r="P437" s="17"/>
      <c r="Q437" s="13"/>
      <c r="R437" s="13"/>
    </row>
    <row r="438" spans="1:18" x14ac:dyDescent="0.2">
      <c r="A438" s="44"/>
      <c r="B438" s="67"/>
      <c r="C438" s="81"/>
      <c r="D438" s="69"/>
      <c r="E438" s="88"/>
      <c r="F438" s="47"/>
      <c r="G438" s="48"/>
      <c r="H438" s="76"/>
      <c r="I438" s="51"/>
      <c r="J438" s="51"/>
      <c r="K438" s="49"/>
      <c r="L438" s="50"/>
      <c r="M438" s="46"/>
      <c r="N438" s="17"/>
      <c r="O438" s="17"/>
      <c r="P438" s="17"/>
      <c r="Q438" s="13"/>
      <c r="R438" s="13"/>
    </row>
    <row r="439" spans="1:18" x14ac:dyDescent="0.2">
      <c r="A439" s="44"/>
      <c r="B439" s="70"/>
      <c r="C439" s="82"/>
      <c r="D439" s="68"/>
      <c r="E439" s="89"/>
      <c r="F439" s="47"/>
      <c r="G439" s="48"/>
      <c r="H439" s="76"/>
      <c r="I439" s="51"/>
      <c r="J439" s="51"/>
      <c r="K439" s="49"/>
      <c r="L439" s="50"/>
      <c r="M439" s="46"/>
      <c r="N439" s="17"/>
      <c r="O439" s="17"/>
      <c r="P439" s="17"/>
      <c r="Q439" s="13"/>
      <c r="R439" s="13"/>
    </row>
    <row r="440" spans="1:18" x14ac:dyDescent="0.2">
      <c r="A440" s="44"/>
      <c r="B440" s="70"/>
      <c r="C440" s="82"/>
      <c r="D440" s="68"/>
      <c r="E440" s="89"/>
      <c r="F440" s="47"/>
      <c r="G440" s="48"/>
      <c r="H440" s="76"/>
      <c r="I440" s="51"/>
      <c r="J440" s="51"/>
      <c r="K440" s="49"/>
      <c r="L440" s="50"/>
      <c r="M440" s="46"/>
      <c r="N440" s="17"/>
      <c r="O440" s="17"/>
      <c r="P440" s="17"/>
      <c r="Q440" s="13"/>
      <c r="R440" s="13"/>
    </row>
    <row r="441" spans="1:18" x14ac:dyDescent="0.2">
      <c r="A441" s="44"/>
      <c r="B441" s="67"/>
      <c r="C441" s="81"/>
      <c r="D441" s="69"/>
      <c r="E441" s="87"/>
      <c r="F441" s="47"/>
      <c r="G441" s="48"/>
      <c r="H441" s="76"/>
      <c r="I441" s="51"/>
      <c r="J441" s="51"/>
      <c r="K441" s="49"/>
      <c r="L441" s="50"/>
      <c r="M441" s="46"/>
      <c r="N441" s="17"/>
      <c r="O441" s="17"/>
      <c r="P441" s="17"/>
      <c r="Q441" s="13"/>
      <c r="R441" s="13"/>
    </row>
    <row r="442" spans="1:18" x14ac:dyDescent="0.2">
      <c r="A442" s="44"/>
      <c r="B442" s="67"/>
      <c r="C442" s="81"/>
      <c r="D442" s="69"/>
      <c r="E442" s="87"/>
      <c r="F442" s="47"/>
      <c r="G442" s="48"/>
      <c r="H442" s="76"/>
      <c r="I442" s="51"/>
      <c r="J442" s="51"/>
      <c r="K442" s="49"/>
      <c r="L442" s="50"/>
      <c r="M442" s="46"/>
      <c r="N442" s="17"/>
      <c r="O442" s="17"/>
      <c r="P442" s="17"/>
      <c r="Q442" s="13"/>
      <c r="R442" s="13"/>
    </row>
    <row r="443" spans="1:18" x14ac:dyDescent="0.2">
      <c r="A443" s="44"/>
      <c r="B443" s="67"/>
      <c r="C443" s="81"/>
      <c r="D443" s="69"/>
      <c r="E443" s="87"/>
      <c r="F443" s="47"/>
      <c r="G443" s="48"/>
      <c r="H443" s="76"/>
      <c r="I443" s="51"/>
      <c r="J443" s="51"/>
      <c r="K443" s="49"/>
      <c r="L443" s="50"/>
      <c r="M443" s="46"/>
      <c r="N443" s="17"/>
      <c r="O443" s="17"/>
      <c r="P443" s="17"/>
      <c r="Q443" s="13"/>
      <c r="R443" s="13"/>
    </row>
    <row r="444" spans="1:18" x14ac:dyDescent="0.2">
      <c r="A444" s="44"/>
      <c r="B444" s="67"/>
      <c r="C444" s="81"/>
      <c r="D444" s="69"/>
      <c r="E444" s="87"/>
      <c r="F444" s="47"/>
      <c r="G444" s="48"/>
      <c r="H444" s="76"/>
      <c r="I444" s="51"/>
      <c r="J444" s="51"/>
      <c r="K444" s="49"/>
      <c r="L444" s="50"/>
      <c r="M444" s="46"/>
      <c r="N444" s="17"/>
      <c r="O444" s="17"/>
      <c r="P444" s="17"/>
      <c r="Q444" s="13"/>
      <c r="R444" s="13"/>
    </row>
    <row r="445" spans="1:18" x14ac:dyDescent="0.2">
      <c r="A445" s="44"/>
      <c r="B445" s="67"/>
      <c r="C445" s="81"/>
      <c r="D445" s="69"/>
      <c r="E445" s="87"/>
      <c r="F445" s="47"/>
      <c r="G445" s="48"/>
      <c r="H445" s="76"/>
      <c r="I445" s="51"/>
      <c r="J445" s="51"/>
      <c r="K445" s="49"/>
      <c r="L445" s="50"/>
      <c r="M445" s="46"/>
      <c r="N445" s="17"/>
      <c r="O445" s="17"/>
      <c r="P445" s="17"/>
      <c r="Q445" s="13"/>
      <c r="R445" s="13"/>
    </row>
    <row r="446" spans="1:18" x14ac:dyDescent="0.2">
      <c r="A446" s="44"/>
      <c r="B446" s="71"/>
      <c r="C446" s="81"/>
      <c r="D446" s="69"/>
      <c r="E446" s="87"/>
      <c r="F446" s="47"/>
      <c r="G446" s="48"/>
      <c r="H446" s="76"/>
      <c r="I446" s="51"/>
      <c r="J446" s="51"/>
      <c r="K446" s="49"/>
      <c r="L446" s="50"/>
      <c r="M446" s="46"/>
      <c r="N446" s="17"/>
      <c r="O446" s="17"/>
      <c r="P446" s="17"/>
      <c r="Q446" s="13"/>
      <c r="R446" s="13"/>
    </row>
    <row r="447" spans="1:18" x14ac:dyDescent="0.2">
      <c r="A447" s="44"/>
      <c r="B447" s="71"/>
      <c r="C447" s="81"/>
      <c r="D447" s="69"/>
      <c r="E447" s="87"/>
      <c r="F447" s="47"/>
      <c r="G447" s="48"/>
      <c r="H447" s="76"/>
      <c r="I447" s="51"/>
      <c r="J447" s="51"/>
      <c r="K447" s="49"/>
      <c r="L447" s="50"/>
      <c r="M447" s="46"/>
      <c r="N447" s="17"/>
      <c r="O447" s="17"/>
      <c r="P447" s="17"/>
      <c r="Q447" s="13"/>
      <c r="R447" s="13"/>
    </row>
    <row r="448" spans="1:18" x14ac:dyDescent="0.2">
      <c r="A448" s="44"/>
      <c r="B448" s="71"/>
      <c r="C448" s="81"/>
      <c r="D448" s="69"/>
      <c r="E448" s="87"/>
      <c r="F448" s="47"/>
      <c r="G448" s="48"/>
      <c r="H448" s="76"/>
      <c r="I448" s="51"/>
      <c r="J448" s="51"/>
      <c r="K448" s="49"/>
      <c r="L448" s="50"/>
      <c r="M448" s="46"/>
      <c r="N448" s="17"/>
      <c r="O448" s="17"/>
      <c r="P448" s="17"/>
      <c r="Q448" s="13"/>
      <c r="R448" s="13"/>
    </row>
    <row r="449" spans="1:18" x14ac:dyDescent="0.2">
      <c r="A449" s="44"/>
      <c r="B449" s="71"/>
      <c r="C449" s="81"/>
      <c r="D449" s="69"/>
      <c r="E449" s="87"/>
      <c r="F449" s="47"/>
      <c r="G449" s="48"/>
      <c r="H449" s="76"/>
      <c r="I449" s="51"/>
      <c r="J449" s="51"/>
      <c r="K449" s="49"/>
      <c r="L449" s="50"/>
      <c r="M449" s="46"/>
      <c r="N449" s="17"/>
      <c r="O449" s="17"/>
      <c r="P449" s="17"/>
      <c r="Q449" s="13"/>
      <c r="R449" s="13"/>
    </row>
    <row r="450" spans="1:18" x14ac:dyDescent="0.2">
      <c r="A450" s="44"/>
      <c r="B450" s="71"/>
      <c r="C450" s="81"/>
      <c r="D450" s="69"/>
      <c r="E450" s="87"/>
      <c r="F450" s="47"/>
      <c r="G450" s="48"/>
      <c r="H450" s="76"/>
      <c r="I450" s="51"/>
      <c r="J450" s="51"/>
      <c r="K450" s="49"/>
      <c r="L450" s="50"/>
      <c r="M450" s="46"/>
      <c r="N450" s="17"/>
      <c r="O450" s="17"/>
      <c r="P450" s="17"/>
      <c r="Q450" s="13"/>
      <c r="R450" s="13"/>
    </row>
    <row r="451" spans="1:18" x14ac:dyDescent="0.2">
      <c r="A451" s="44"/>
      <c r="B451" s="71"/>
      <c r="C451" s="81"/>
      <c r="D451" s="69"/>
      <c r="E451" s="87"/>
      <c r="F451" s="47"/>
      <c r="G451" s="48"/>
      <c r="H451" s="76"/>
      <c r="I451" s="51"/>
      <c r="J451" s="51"/>
      <c r="K451" s="49"/>
      <c r="L451" s="50"/>
      <c r="M451" s="46"/>
      <c r="N451" s="17"/>
      <c r="O451" s="17"/>
      <c r="P451" s="17"/>
      <c r="Q451" s="13"/>
      <c r="R451" s="13"/>
    </row>
    <row r="452" spans="1:18" x14ac:dyDescent="0.2">
      <c r="A452" s="44"/>
      <c r="B452" s="71"/>
      <c r="C452" s="81"/>
      <c r="D452" s="69"/>
      <c r="E452" s="87"/>
      <c r="F452" s="47"/>
      <c r="G452" s="48"/>
      <c r="H452" s="76"/>
      <c r="I452" s="51"/>
      <c r="J452" s="51"/>
      <c r="K452" s="49"/>
      <c r="L452" s="50"/>
      <c r="M452" s="46"/>
      <c r="N452" s="17"/>
      <c r="O452" s="17"/>
      <c r="P452" s="17"/>
      <c r="Q452" s="13"/>
      <c r="R452" s="13"/>
    </row>
    <row r="453" spans="1:18" x14ac:dyDescent="0.2">
      <c r="A453" s="44"/>
      <c r="B453" s="71"/>
      <c r="C453" s="81"/>
      <c r="D453" s="69"/>
      <c r="E453" s="87"/>
      <c r="F453" s="47"/>
      <c r="G453" s="48"/>
      <c r="H453" s="76"/>
      <c r="I453" s="51"/>
      <c r="J453" s="51"/>
      <c r="K453" s="49"/>
      <c r="L453" s="50"/>
      <c r="M453" s="46"/>
      <c r="N453" s="17"/>
      <c r="O453" s="17"/>
      <c r="P453" s="17"/>
      <c r="Q453" s="13"/>
      <c r="R453" s="13"/>
    </row>
    <row r="454" spans="1:18" x14ac:dyDescent="0.2">
      <c r="A454" s="44"/>
      <c r="B454" s="71"/>
      <c r="C454" s="81"/>
      <c r="D454" s="69"/>
      <c r="E454" s="87"/>
      <c r="F454" s="47"/>
      <c r="G454" s="48"/>
      <c r="H454" s="76"/>
      <c r="I454" s="51"/>
      <c r="J454" s="51"/>
      <c r="K454" s="49"/>
      <c r="L454" s="50"/>
      <c r="M454" s="46"/>
      <c r="N454" s="17"/>
      <c r="O454" s="17"/>
      <c r="P454" s="17"/>
      <c r="Q454" s="13"/>
      <c r="R454" s="13"/>
    </row>
    <row r="455" spans="1:18" x14ac:dyDescent="0.2">
      <c r="A455" s="44"/>
      <c r="B455" s="71"/>
      <c r="C455" s="81"/>
      <c r="D455" s="69"/>
      <c r="E455" s="87"/>
      <c r="F455" s="47"/>
      <c r="G455" s="48"/>
      <c r="H455" s="76"/>
      <c r="I455" s="51"/>
      <c r="J455" s="51"/>
      <c r="K455" s="49"/>
      <c r="L455" s="50"/>
      <c r="M455" s="46"/>
      <c r="N455" s="17"/>
      <c r="O455" s="17"/>
      <c r="P455" s="17"/>
      <c r="Q455" s="13"/>
      <c r="R455" s="13"/>
    </row>
    <row r="456" spans="1:18" x14ac:dyDescent="0.2">
      <c r="A456" s="44"/>
      <c r="B456" s="71"/>
      <c r="C456" s="81"/>
      <c r="D456" s="69"/>
      <c r="E456" s="87"/>
      <c r="F456" s="47"/>
      <c r="G456" s="48"/>
      <c r="H456" s="76"/>
      <c r="I456" s="51"/>
      <c r="J456" s="51"/>
      <c r="K456" s="49"/>
      <c r="L456" s="50"/>
      <c r="M456" s="46"/>
      <c r="N456" s="17"/>
      <c r="O456" s="17"/>
      <c r="P456" s="17"/>
      <c r="Q456" s="13"/>
      <c r="R456" s="13"/>
    </row>
    <row r="457" spans="1:18" x14ac:dyDescent="0.2">
      <c r="A457" s="44"/>
      <c r="B457" s="71"/>
      <c r="C457" s="81"/>
      <c r="D457" s="69"/>
      <c r="E457" s="87"/>
      <c r="F457" s="47"/>
      <c r="G457" s="48"/>
      <c r="H457" s="76"/>
      <c r="I457" s="51"/>
      <c r="J457" s="51"/>
      <c r="K457" s="49"/>
      <c r="L457" s="50"/>
      <c r="M457" s="46"/>
      <c r="N457" s="17"/>
      <c r="O457" s="17"/>
      <c r="P457" s="17"/>
      <c r="Q457" s="13"/>
      <c r="R457" s="13"/>
    </row>
    <row r="458" spans="1:18" x14ac:dyDescent="0.2">
      <c r="A458" s="44"/>
      <c r="B458" s="71"/>
      <c r="C458" s="81"/>
      <c r="D458" s="69"/>
      <c r="E458" s="87"/>
      <c r="F458" s="47"/>
      <c r="G458" s="48"/>
      <c r="H458" s="76"/>
      <c r="I458" s="51"/>
      <c r="J458" s="51"/>
      <c r="K458" s="49"/>
      <c r="L458" s="50"/>
      <c r="M458" s="46"/>
      <c r="N458" s="17"/>
      <c r="O458" s="17"/>
      <c r="P458" s="17"/>
      <c r="Q458" s="13"/>
      <c r="R458" s="13"/>
    </row>
    <row r="459" spans="1:18" x14ac:dyDescent="0.2">
      <c r="A459" s="44"/>
      <c r="B459" s="71"/>
      <c r="C459" s="81"/>
      <c r="D459" s="69"/>
      <c r="E459" s="87"/>
      <c r="F459" s="47"/>
      <c r="G459" s="48"/>
      <c r="H459" s="76"/>
      <c r="I459" s="51"/>
      <c r="J459" s="51"/>
      <c r="K459" s="49"/>
      <c r="L459" s="50"/>
      <c r="M459" s="46"/>
      <c r="N459" s="17"/>
      <c r="O459" s="17"/>
      <c r="P459" s="17"/>
      <c r="Q459" s="13"/>
      <c r="R459" s="13"/>
    </row>
    <row r="460" spans="1:18" x14ac:dyDescent="0.2">
      <c r="A460" s="44"/>
      <c r="B460" s="70"/>
      <c r="C460" s="82"/>
      <c r="D460" s="68"/>
      <c r="E460" s="90"/>
      <c r="F460" s="47"/>
      <c r="G460" s="48"/>
      <c r="H460" s="76"/>
      <c r="I460" s="51"/>
      <c r="J460" s="51"/>
      <c r="K460" s="49"/>
      <c r="L460" s="50"/>
      <c r="M460" s="46"/>
      <c r="N460" s="17"/>
      <c r="O460" s="17"/>
      <c r="P460" s="17"/>
      <c r="Q460" s="13"/>
      <c r="R460" s="13"/>
    </row>
    <row r="461" spans="1:18" x14ac:dyDescent="0.2">
      <c r="A461" s="44"/>
      <c r="B461" s="70"/>
      <c r="C461" s="82"/>
      <c r="D461" s="68"/>
      <c r="E461" s="90"/>
      <c r="F461" s="47"/>
      <c r="G461" s="48"/>
      <c r="H461" s="76"/>
      <c r="I461" s="51"/>
      <c r="J461" s="51"/>
      <c r="K461" s="49"/>
      <c r="L461" s="50"/>
      <c r="M461" s="46"/>
      <c r="N461" s="17"/>
      <c r="O461" s="17"/>
      <c r="P461" s="17"/>
      <c r="Q461" s="13"/>
      <c r="R461" s="13"/>
    </row>
    <row r="462" spans="1:18" x14ac:dyDescent="0.2">
      <c r="A462" s="44"/>
      <c r="B462" s="67"/>
      <c r="C462" s="81"/>
      <c r="D462" s="68"/>
      <c r="E462" s="87"/>
      <c r="F462" s="47"/>
      <c r="G462" s="48"/>
      <c r="H462" s="76"/>
      <c r="I462" s="51"/>
      <c r="J462" s="51"/>
      <c r="K462" s="49"/>
      <c r="L462" s="50"/>
      <c r="M462" s="46"/>
      <c r="N462" s="17"/>
      <c r="O462" s="17"/>
      <c r="P462" s="17"/>
      <c r="Q462" s="13"/>
      <c r="R462" s="13"/>
    </row>
    <row r="463" spans="1:18" x14ac:dyDescent="0.2">
      <c r="A463" s="44"/>
      <c r="B463" s="70"/>
      <c r="C463" s="82"/>
      <c r="D463" s="68"/>
      <c r="E463" s="89"/>
      <c r="F463" s="47"/>
      <c r="G463" s="48"/>
      <c r="H463" s="76"/>
      <c r="I463" s="51"/>
      <c r="J463" s="51"/>
      <c r="K463" s="49"/>
      <c r="L463" s="50"/>
      <c r="M463" s="46"/>
      <c r="N463" s="17"/>
      <c r="O463" s="17"/>
      <c r="P463" s="17"/>
      <c r="Q463" s="13"/>
      <c r="R463" s="13"/>
    </row>
    <row r="464" spans="1:18" x14ac:dyDescent="0.2">
      <c r="A464" s="44"/>
      <c r="B464" s="70"/>
      <c r="C464" s="82"/>
      <c r="D464" s="68"/>
      <c r="E464" s="89"/>
      <c r="F464" s="47"/>
      <c r="G464" s="48"/>
      <c r="H464" s="76"/>
      <c r="I464" s="51"/>
      <c r="J464" s="51"/>
      <c r="K464" s="49"/>
      <c r="L464" s="50"/>
      <c r="M464" s="46"/>
      <c r="N464" s="17"/>
      <c r="O464" s="17"/>
      <c r="P464" s="17"/>
      <c r="Q464" s="13"/>
      <c r="R464" s="13"/>
    </row>
    <row r="465" spans="1:18" x14ac:dyDescent="0.2">
      <c r="A465" s="44"/>
      <c r="B465" s="70"/>
      <c r="C465" s="82"/>
      <c r="D465" s="68"/>
      <c r="E465" s="89"/>
      <c r="F465" s="47"/>
      <c r="G465" s="48"/>
      <c r="H465" s="76"/>
      <c r="I465" s="51"/>
      <c r="J465" s="51"/>
      <c r="K465" s="49"/>
      <c r="L465" s="50"/>
      <c r="M465" s="46"/>
      <c r="N465" s="17"/>
      <c r="O465" s="17"/>
      <c r="P465" s="17"/>
      <c r="Q465" s="13"/>
      <c r="R465" s="13"/>
    </row>
    <row r="466" spans="1:18" x14ac:dyDescent="0.2">
      <c r="A466" s="44"/>
      <c r="B466" s="70"/>
      <c r="C466" s="82"/>
      <c r="D466" s="68"/>
      <c r="E466" s="89"/>
      <c r="F466" s="47"/>
      <c r="G466" s="48"/>
      <c r="H466" s="76"/>
      <c r="I466" s="51"/>
      <c r="J466" s="51"/>
      <c r="K466" s="49"/>
      <c r="L466" s="50"/>
      <c r="M466" s="46"/>
      <c r="N466" s="17"/>
      <c r="O466" s="17"/>
      <c r="P466" s="17"/>
      <c r="Q466" s="13"/>
      <c r="R466" s="13"/>
    </row>
    <row r="467" spans="1:18" x14ac:dyDescent="0.2">
      <c r="A467" s="44"/>
      <c r="B467" s="67"/>
      <c r="C467" s="81"/>
      <c r="D467" s="68"/>
      <c r="E467" s="89"/>
      <c r="F467" s="47"/>
      <c r="G467" s="48"/>
      <c r="H467" s="76"/>
      <c r="I467" s="51"/>
      <c r="J467" s="51"/>
      <c r="K467" s="49"/>
      <c r="L467" s="50"/>
      <c r="M467" s="46"/>
      <c r="N467" s="17"/>
      <c r="O467" s="17"/>
      <c r="P467" s="17"/>
      <c r="Q467" s="13"/>
      <c r="R467" s="13"/>
    </row>
    <row r="468" spans="1:18" x14ac:dyDescent="0.2">
      <c r="A468" s="44"/>
      <c r="B468" s="67"/>
      <c r="C468" s="81"/>
      <c r="D468" s="68"/>
      <c r="E468" s="89"/>
      <c r="F468" s="47"/>
      <c r="G468" s="48"/>
      <c r="H468" s="76"/>
      <c r="I468" s="51"/>
      <c r="J468" s="51"/>
      <c r="K468" s="49"/>
      <c r="L468" s="50"/>
      <c r="M468" s="46"/>
      <c r="N468" s="17"/>
      <c r="O468" s="17"/>
      <c r="P468" s="17"/>
      <c r="Q468" s="13"/>
      <c r="R468" s="13"/>
    </row>
    <row r="469" spans="1:18" x14ac:dyDescent="0.2">
      <c r="A469" s="44"/>
      <c r="B469" s="67"/>
      <c r="C469" s="81"/>
      <c r="D469" s="68"/>
      <c r="E469" s="87"/>
      <c r="F469" s="47"/>
      <c r="G469" s="48"/>
      <c r="H469" s="76"/>
      <c r="I469" s="51"/>
      <c r="J469" s="51"/>
      <c r="K469" s="49"/>
      <c r="L469" s="50"/>
      <c r="M469" s="46"/>
      <c r="N469" s="17"/>
      <c r="O469" s="17"/>
      <c r="P469" s="17"/>
      <c r="Q469" s="13"/>
      <c r="R469" s="13"/>
    </row>
    <row r="470" spans="1:18" x14ac:dyDescent="0.2">
      <c r="A470" s="44"/>
      <c r="B470" s="70"/>
      <c r="C470" s="82"/>
      <c r="D470" s="68"/>
      <c r="E470" s="89"/>
      <c r="F470" s="47"/>
      <c r="G470" s="48"/>
      <c r="H470" s="76"/>
      <c r="I470" s="51"/>
      <c r="J470" s="51"/>
      <c r="K470" s="49"/>
      <c r="L470" s="50"/>
      <c r="M470" s="46"/>
      <c r="N470" s="17"/>
      <c r="O470" s="17"/>
      <c r="P470" s="17"/>
      <c r="Q470" s="13"/>
      <c r="R470" s="13"/>
    </row>
    <row r="471" spans="1:18" x14ac:dyDescent="0.2">
      <c r="A471" s="44"/>
      <c r="B471" s="72"/>
      <c r="C471" s="82"/>
      <c r="D471" s="68"/>
      <c r="E471" s="89"/>
      <c r="F471" s="47"/>
      <c r="G471" s="48"/>
      <c r="H471" s="76"/>
      <c r="I471" s="51"/>
      <c r="J471" s="51"/>
      <c r="K471" s="49"/>
      <c r="L471" s="50"/>
      <c r="M471" s="46"/>
      <c r="N471" s="17"/>
      <c r="O471" s="17"/>
      <c r="P471" s="17"/>
      <c r="Q471" s="13"/>
      <c r="R471" s="13"/>
    </row>
    <row r="472" spans="1:18" x14ac:dyDescent="0.2">
      <c r="A472" s="44"/>
      <c r="B472" s="67"/>
      <c r="C472" s="81"/>
      <c r="D472" s="68"/>
      <c r="E472" s="87"/>
      <c r="F472" s="47"/>
      <c r="G472" s="48"/>
      <c r="H472" s="76"/>
      <c r="I472" s="51"/>
      <c r="J472" s="51"/>
      <c r="K472" s="49"/>
      <c r="L472" s="50"/>
      <c r="M472" s="46"/>
      <c r="N472" s="17"/>
      <c r="O472" s="17"/>
      <c r="P472" s="17"/>
      <c r="Q472" s="13"/>
      <c r="R472" s="13"/>
    </row>
    <row r="473" spans="1:18" x14ac:dyDescent="0.2">
      <c r="A473" s="44"/>
      <c r="B473" s="71"/>
      <c r="C473" s="81"/>
      <c r="D473" s="68"/>
      <c r="E473" s="87"/>
      <c r="F473" s="47"/>
      <c r="G473" s="48"/>
      <c r="H473" s="76"/>
      <c r="I473" s="51"/>
      <c r="J473" s="51"/>
      <c r="K473" s="49"/>
      <c r="L473" s="50"/>
      <c r="M473" s="46"/>
      <c r="N473" s="17"/>
      <c r="O473" s="17"/>
      <c r="P473" s="17"/>
      <c r="Q473" s="13"/>
      <c r="R473" s="13"/>
    </row>
    <row r="474" spans="1:18" x14ac:dyDescent="0.2">
      <c r="A474" s="44"/>
      <c r="B474" s="67"/>
      <c r="C474" s="81"/>
      <c r="D474" s="68"/>
      <c r="E474" s="87"/>
      <c r="F474" s="47"/>
      <c r="G474" s="48"/>
      <c r="H474" s="76"/>
      <c r="I474" s="51"/>
      <c r="J474" s="51"/>
      <c r="K474" s="49"/>
      <c r="L474" s="50"/>
      <c r="M474" s="46"/>
      <c r="N474" s="17"/>
      <c r="O474" s="17"/>
      <c r="P474" s="17"/>
      <c r="Q474" s="13"/>
      <c r="R474" s="13"/>
    </row>
    <row r="475" spans="1:18" x14ac:dyDescent="0.2">
      <c r="A475" s="44"/>
      <c r="B475" s="67"/>
      <c r="C475" s="81"/>
      <c r="D475" s="68"/>
      <c r="E475" s="87"/>
      <c r="F475" s="47"/>
      <c r="G475" s="48"/>
      <c r="H475" s="76"/>
      <c r="I475" s="51"/>
      <c r="J475" s="51"/>
      <c r="K475" s="49"/>
      <c r="L475" s="50"/>
      <c r="M475" s="46"/>
      <c r="N475" s="17"/>
      <c r="O475" s="17"/>
      <c r="P475" s="17"/>
      <c r="Q475" s="13"/>
      <c r="R475" s="13"/>
    </row>
    <row r="476" spans="1:18" x14ac:dyDescent="0.2">
      <c r="A476" s="44"/>
      <c r="B476" s="67"/>
      <c r="C476" s="81"/>
      <c r="D476" s="68"/>
      <c r="E476" s="87"/>
      <c r="F476" s="47"/>
      <c r="G476" s="48"/>
      <c r="H476" s="76"/>
      <c r="I476" s="51"/>
      <c r="J476" s="51"/>
      <c r="K476" s="49"/>
      <c r="L476" s="50"/>
      <c r="M476" s="46"/>
      <c r="N476" s="17"/>
      <c r="O476" s="17"/>
      <c r="P476" s="17"/>
      <c r="Q476" s="13"/>
      <c r="R476" s="13"/>
    </row>
    <row r="477" spans="1:18" x14ac:dyDescent="0.2">
      <c r="A477" s="44"/>
      <c r="B477" s="67"/>
      <c r="C477" s="81"/>
      <c r="D477" s="68"/>
      <c r="E477" s="87"/>
      <c r="F477" s="47"/>
      <c r="G477" s="48"/>
      <c r="H477" s="76"/>
      <c r="I477" s="51"/>
      <c r="J477" s="51"/>
      <c r="K477" s="49"/>
      <c r="L477" s="50"/>
      <c r="M477" s="46"/>
      <c r="N477" s="17"/>
      <c r="O477" s="17"/>
      <c r="P477" s="17"/>
      <c r="Q477" s="13"/>
      <c r="R477" s="13"/>
    </row>
    <row r="478" spans="1:18" x14ac:dyDescent="0.2">
      <c r="A478" s="44"/>
      <c r="B478" s="67"/>
      <c r="C478" s="81"/>
      <c r="D478" s="68"/>
      <c r="E478" s="87"/>
      <c r="F478" s="47"/>
      <c r="G478" s="48"/>
      <c r="H478" s="76"/>
      <c r="I478" s="51"/>
      <c r="J478" s="51"/>
      <c r="K478" s="49"/>
      <c r="L478" s="50"/>
      <c r="M478" s="46"/>
      <c r="N478" s="17"/>
      <c r="O478" s="17"/>
      <c r="P478" s="17"/>
      <c r="Q478" s="13"/>
      <c r="R478" s="13"/>
    </row>
    <row r="479" spans="1:18" x14ac:dyDescent="0.2">
      <c r="A479" s="44"/>
      <c r="B479" s="67"/>
      <c r="C479" s="81"/>
      <c r="D479" s="68"/>
      <c r="E479" s="87"/>
      <c r="F479" s="47"/>
      <c r="G479" s="48"/>
      <c r="H479" s="76"/>
      <c r="I479" s="51"/>
      <c r="J479" s="51"/>
      <c r="K479" s="49"/>
      <c r="L479" s="50"/>
      <c r="M479" s="46"/>
      <c r="N479" s="17"/>
      <c r="O479" s="17"/>
      <c r="P479" s="17"/>
      <c r="Q479" s="13"/>
      <c r="R479" s="13"/>
    </row>
    <row r="480" spans="1:18" x14ac:dyDescent="0.2">
      <c r="A480" s="44"/>
      <c r="B480" s="67"/>
      <c r="C480" s="81"/>
      <c r="D480" s="68"/>
      <c r="E480" s="87"/>
      <c r="F480" s="47"/>
      <c r="G480" s="48"/>
      <c r="H480" s="76"/>
      <c r="I480" s="51"/>
      <c r="J480" s="51"/>
      <c r="K480" s="49"/>
      <c r="L480" s="50"/>
      <c r="M480" s="46"/>
      <c r="N480" s="17"/>
      <c r="O480" s="17"/>
      <c r="P480" s="17"/>
      <c r="Q480" s="13"/>
      <c r="R480" s="13"/>
    </row>
    <row r="481" spans="1:18" x14ac:dyDescent="0.2">
      <c r="A481" s="44"/>
      <c r="B481" s="67"/>
      <c r="C481" s="81"/>
      <c r="D481" s="68"/>
      <c r="E481" s="91"/>
      <c r="F481" s="47"/>
      <c r="G481" s="48"/>
      <c r="H481" s="76"/>
      <c r="I481" s="51"/>
      <c r="J481" s="51"/>
      <c r="K481" s="49"/>
      <c r="L481" s="50"/>
      <c r="M481" s="46"/>
      <c r="N481" s="17"/>
      <c r="O481" s="17"/>
      <c r="P481" s="17"/>
      <c r="Q481" s="13"/>
      <c r="R481" s="13"/>
    </row>
    <row r="482" spans="1:18" x14ac:dyDescent="0.2">
      <c r="A482" s="44"/>
      <c r="B482" s="70"/>
      <c r="C482" s="82"/>
      <c r="D482" s="68"/>
      <c r="E482" s="92"/>
      <c r="F482" s="47"/>
      <c r="G482" s="48"/>
      <c r="H482" s="76"/>
      <c r="I482" s="51"/>
      <c r="J482" s="51"/>
      <c r="K482" s="49"/>
      <c r="L482" s="50"/>
      <c r="M482" s="46"/>
      <c r="N482" s="17"/>
      <c r="O482" s="17"/>
      <c r="P482" s="17"/>
      <c r="Q482" s="13"/>
      <c r="R482" s="13"/>
    </row>
    <row r="483" spans="1:18" x14ac:dyDescent="0.2">
      <c r="A483" s="44"/>
      <c r="B483" s="70"/>
      <c r="C483" s="82"/>
      <c r="D483" s="68"/>
      <c r="E483" s="93"/>
      <c r="F483" s="47"/>
      <c r="G483" s="48"/>
      <c r="H483" s="76"/>
      <c r="I483" s="51"/>
      <c r="J483" s="51"/>
      <c r="K483" s="49"/>
      <c r="L483" s="50"/>
      <c r="M483" s="46"/>
      <c r="N483" s="17"/>
      <c r="O483" s="17"/>
      <c r="P483" s="17"/>
      <c r="Q483" s="13"/>
      <c r="R483" s="13"/>
    </row>
    <row r="484" spans="1:18" x14ac:dyDescent="0.2">
      <c r="A484" s="44"/>
      <c r="B484" s="70"/>
      <c r="C484" s="82"/>
      <c r="D484" s="68"/>
      <c r="E484" s="92"/>
      <c r="F484" s="47"/>
      <c r="G484" s="48"/>
      <c r="H484" s="76"/>
      <c r="I484" s="51"/>
      <c r="J484" s="51"/>
      <c r="K484" s="49"/>
      <c r="L484" s="50"/>
      <c r="M484" s="46"/>
      <c r="N484" s="17"/>
      <c r="O484" s="17"/>
      <c r="P484" s="17"/>
      <c r="Q484" s="13"/>
      <c r="R484" s="13"/>
    </row>
    <row r="485" spans="1:18" x14ac:dyDescent="0.2">
      <c r="A485" s="44"/>
      <c r="B485" s="70"/>
      <c r="C485" s="82"/>
      <c r="D485" s="68"/>
      <c r="E485" s="94"/>
      <c r="F485" s="47"/>
      <c r="G485" s="48"/>
      <c r="H485" s="76"/>
      <c r="I485" s="51"/>
      <c r="J485" s="51"/>
      <c r="K485" s="49"/>
      <c r="L485" s="50"/>
      <c r="M485" s="46"/>
      <c r="N485" s="17"/>
      <c r="O485" s="17"/>
      <c r="P485" s="17"/>
      <c r="Q485" s="13"/>
      <c r="R485" s="13"/>
    </row>
    <row r="486" spans="1:18" x14ac:dyDescent="0.2">
      <c r="A486" s="44"/>
      <c r="B486" s="67"/>
      <c r="C486" s="81"/>
      <c r="D486" s="68"/>
      <c r="E486" s="91"/>
      <c r="F486" s="47"/>
      <c r="G486" s="48"/>
      <c r="H486" s="76"/>
      <c r="I486" s="51"/>
      <c r="J486" s="51"/>
      <c r="K486" s="49"/>
      <c r="L486" s="50"/>
      <c r="M486" s="46"/>
      <c r="N486" s="17"/>
      <c r="O486" s="17"/>
      <c r="P486" s="17"/>
      <c r="Q486" s="13"/>
      <c r="R486" s="13"/>
    </row>
    <row r="487" spans="1:18" x14ac:dyDescent="0.2">
      <c r="A487" s="44"/>
      <c r="B487" s="67"/>
      <c r="C487" s="81"/>
      <c r="D487" s="68"/>
      <c r="E487" s="91"/>
      <c r="F487" s="47"/>
      <c r="G487" s="48"/>
      <c r="H487" s="76"/>
      <c r="I487" s="51"/>
      <c r="J487" s="51"/>
      <c r="K487" s="49"/>
      <c r="L487" s="50"/>
      <c r="M487" s="46"/>
      <c r="N487" s="17"/>
      <c r="O487" s="17"/>
      <c r="P487" s="17"/>
      <c r="Q487" s="13"/>
      <c r="R487" s="13"/>
    </row>
    <row r="488" spans="1:18" x14ac:dyDescent="0.2">
      <c r="A488" s="44"/>
      <c r="B488" s="67"/>
      <c r="C488" s="81"/>
      <c r="D488" s="68"/>
      <c r="E488" s="91"/>
      <c r="F488" s="47"/>
      <c r="G488" s="48"/>
      <c r="H488" s="76"/>
      <c r="I488" s="51"/>
      <c r="J488" s="51"/>
      <c r="K488" s="49"/>
      <c r="L488" s="50"/>
      <c r="M488" s="46"/>
      <c r="N488" s="17"/>
      <c r="O488" s="17"/>
      <c r="P488" s="17"/>
      <c r="Q488" s="13"/>
      <c r="R488" s="13"/>
    </row>
    <row r="489" spans="1:18" x14ac:dyDescent="0.2">
      <c r="A489" s="44"/>
      <c r="B489" s="67"/>
      <c r="C489" s="81"/>
      <c r="D489" s="68"/>
      <c r="E489" s="91"/>
      <c r="F489" s="47"/>
      <c r="G489" s="48"/>
      <c r="H489" s="76"/>
      <c r="I489" s="51"/>
      <c r="J489" s="51"/>
      <c r="K489" s="49"/>
      <c r="L489" s="50"/>
      <c r="M489" s="46"/>
      <c r="N489" s="17"/>
      <c r="O489" s="17"/>
      <c r="P489" s="17"/>
      <c r="Q489" s="13"/>
      <c r="R489" s="13"/>
    </row>
    <row r="490" spans="1:18" x14ac:dyDescent="0.2">
      <c r="A490" s="44"/>
      <c r="B490" s="67"/>
      <c r="C490" s="81"/>
      <c r="D490" s="68"/>
      <c r="E490" s="95"/>
      <c r="F490" s="47"/>
      <c r="G490" s="48"/>
      <c r="H490" s="76"/>
      <c r="I490" s="51"/>
      <c r="J490" s="51"/>
      <c r="K490" s="49"/>
      <c r="L490" s="50"/>
      <c r="M490" s="46"/>
      <c r="N490" s="17"/>
      <c r="O490" s="17"/>
      <c r="P490" s="17"/>
      <c r="Q490" s="13"/>
      <c r="R490" s="13"/>
    </row>
    <row r="491" spans="1:18" x14ac:dyDescent="0.2">
      <c r="A491" s="44"/>
      <c r="B491" s="67"/>
      <c r="C491" s="81"/>
      <c r="D491" s="68"/>
      <c r="E491" s="91"/>
      <c r="F491" s="47"/>
      <c r="G491" s="48"/>
      <c r="H491" s="76"/>
      <c r="I491" s="51"/>
      <c r="J491" s="51"/>
      <c r="K491" s="49"/>
      <c r="L491" s="50"/>
      <c r="M491" s="46"/>
      <c r="N491" s="17"/>
      <c r="O491" s="17"/>
      <c r="P491" s="17"/>
      <c r="Q491" s="13"/>
      <c r="R491" s="13"/>
    </row>
    <row r="492" spans="1:18" x14ac:dyDescent="0.2">
      <c r="A492" s="44"/>
      <c r="B492" s="67"/>
      <c r="C492" s="81"/>
      <c r="D492" s="68"/>
      <c r="E492" s="91"/>
      <c r="F492" s="47"/>
      <c r="G492" s="48"/>
      <c r="H492" s="76"/>
      <c r="I492" s="51"/>
      <c r="J492" s="51"/>
      <c r="K492" s="49"/>
      <c r="L492" s="50"/>
      <c r="M492" s="46"/>
      <c r="N492" s="17"/>
      <c r="O492" s="17"/>
      <c r="P492" s="17"/>
      <c r="Q492" s="13"/>
      <c r="R492" s="13"/>
    </row>
    <row r="493" spans="1:18" x14ac:dyDescent="0.2">
      <c r="A493" s="44"/>
      <c r="B493" s="67"/>
      <c r="C493" s="81"/>
      <c r="D493" s="68"/>
      <c r="E493" s="95"/>
      <c r="F493" s="47"/>
      <c r="G493" s="48"/>
      <c r="H493" s="76"/>
      <c r="I493" s="51"/>
      <c r="J493" s="51"/>
      <c r="K493" s="49"/>
      <c r="L493" s="50"/>
      <c r="M493" s="46"/>
      <c r="N493" s="17"/>
      <c r="O493" s="17"/>
      <c r="P493" s="17"/>
      <c r="Q493" s="13"/>
      <c r="R493" s="13"/>
    </row>
    <row r="494" spans="1:18" x14ac:dyDescent="0.2">
      <c r="A494" s="44"/>
      <c r="B494" s="67"/>
      <c r="C494" s="81"/>
      <c r="D494" s="68"/>
      <c r="E494" s="91"/>
      <c r="F494" s="47"/>
      <c r="G494" s="48"/>
      <c r="H494" s="76"/>
      <c r="I494" s="51"/>
      <c r="J494" s="51"/>
      <c r="K494" s="49"/>
      <c r="L494" s="50"/>
      <c r="M494" s="46"/>
      <c r="N494" s="17"/>
      <c r="O494" s="17"/>
      <c r="P494" s="17"/>
      <c r="Q494" s="13"/>
      <c r="R494" s="13"/>
    </row>
    <row r="495" spans="1:18" x14ac:dyDescent="0.2">
      <c r="A495" s="44"/>
      <c r="B495" s="67"/>
      <c r="C495" s="81"/>
      <c r="D495" s="68"/>
      <c r="E495" s="96"/>
      <c r="F495" s="47"/>
      <c r="G495" s="48"/>
      <c r="H495" s="76"/>
      <c r="I495" s="51"/>
      <c r="J495" s="51"/>
      <c r="K495" s="49"/>
      <c r="L495" s="50"/>
      <c r="M495" s="46"/>
      <c r="N495" s="17"/>
      <c r="O495" s="17"/>
      <c r="P495" s="17"/>
      <c r="Q495" s="13"/>
      <c r="R495" s="13"/>
    </row>
    <row r="496" spans="1:18" x14ac:dyDescent="0.2">
      <c r="A496" s="44"/>
      <c r="B496" s="67"/>
      <c r="C496" s="81"/>
      <c r="D496" s="68"/>
      <c r="E496" s="95"/>
      <c r="F496" s="47"/>
      <c r="G496" s="48"/>
      <c r="H496" s="76"/>
      <c r="I496" s="51"/>
      <c r="J496" s="51"/>
      <c r="K496" s="49"/>
      <c r="L496" s="50"/>
      <c r="M496" s="46"/>
      <c r="N496" s="17"/>
      <c r="O496" s="17"/>
      <c r="P496" s="17"/>
      <c r="Q496" s="13"/>
      <c r="R496" s="13"/>
    </row>
    <row r="497" spans="1:18" x14ac:dyDescent="0.2">
      <c r="A497" s="44"/>
      <c r="B497" s="67"/>
      <c r="C497" s="81"/>
      <c r="D497" s="68"/>
      <c r="E497" s="95"/>
      <c r="F497" s="47"/>
      <c r="G497" s="48"/>
      <c r="H497" s="76"/>
      <c r="I497" s="51"/>
      <c r="J497" s="51"/>
      <c r="K497" s="49"/>
      <c r="L497" s="50"/>
      <c r="M497" s="46"/>
      <c r="N497" s="17"/>
      <c r="O497" s="17"/>
      <c r="P497" s="17"/>
      <c r="Q497" s="13"/>
      <c r="R497" s="13"/>
    </row>
    <row r="498" spans="1:18" x14ac:dyDescent="0.2">
      <c r="A498" s="44"/>
      <c r="B498" s="67"/>
      <c r="C498" s="81"/>
      <c r="D498" s="68"/>
      <c r="E498" s="95"/>
      <c r="F498" s="47"/>
      <c r="G498" s="48"/>
      <c r="H498" s="76"/>
      <c r="I498" s="51"/>
      <c r="J498" s="51"/>
      <c r="K498" s="49"/>
      <c r="L498" s="50"/>
      <c r="M498" s="46"/>
      <c r="N498" s="17"/>
      <c r="O498" s="17"/>
      <c r="P498" s="17"/>
      <c r="Q498" s="13"/>
      <c r="R498" s="13"/>
    </row>
    <row r="499" spans="1:18" x14ac:dyDescent="0.2">
      <c r="A499" s="44"/>
      <c r="B499" s="67"/>
      <c r="C499" s="81"/>
      <c r="D499" s="68"/>
      <c r="E499" s="95"/>
      <c r="F499" s="47"/>
      <c r="G499" s="48"/>
      <c r="H499" s="76"/>
      <c r="I499" s="51"/>
      <c r="J499" s="51"/>
      <c r="K499" s="49"/>
      <c r="L499" s="50"/>
      <c r="M499" s="46"/>
      <c r="N499" s="17"/>
      <c r="O499" s="17"/>
      <c r="P499" s="17"/>
      <c r="Q499" s="13"/>
      <c r="R499" s="13"/>
    </row>
    <row r="500" spans="1:18" x14ac:dyDescent="0.2">
      <c r="A500" s="44"/>
      <c r="B500" s="67"/>
      <c r="C500" s="81"/>
      <c r="D500" s="68"/>
      <c r="E500" s="87"/>
      <c r="F500" s="47"/>
      <c r="G500" s="48"/>
      <c r="H500" s="76"/>
      <c r="I500" s="51"/>
      <c r="J500" s="51"/>
      <c r="K500" s="49"/>
      <c r="L500" s="50"/>
      <c r="M500" s="46"/>
      <c r="N500" s="17"/>
      <c r="O500" s="17"/>
      <c r="P500" s="17"/>
      <c r="Q500" s="13"/>
      <c r="R500" s="13"/>
    </row>
    <row r="501" spans="1:18" x14ac:dyDescent="0.2">
      <c r="A501" s="44"/>
      <c r="B501" s="67"/>
      <c r="C501" s="81"/>
      <c r="D501" s="68"/>
      <c r="E501" s="87"/>
      <c r="F501" s="47"/>
      <c r="G501" s="48"/>
      <c r="H501" s="76"/>
      <c r="I501" s="51"/>
      <c r="J501" s="51"/>
      <c r="K501" s="49"/>
      <c r="L501" s="50"/>
      <c r="M501" s="46"/>
      <c r="N501" s="17"/>
      <c r="O501" s="17"/>
      <c r="P501" s="17"/>
      <c r="Q501" s="13"/>
      <c r="R501" s="13"/>
    </row>
    <row r="502" spans="1:18" x14ac:dyDescent="0.2">
      <c r="A502" s="44"/>
      <c r="B502" s="67"/>
      <c r="C502" s="81"/>
      <c r="D502" s="68"/>
      <c r="E502" s="87"/>
      <c r="F502" s="47"/>
      <c r="G502" s="48"/>
      <c r="H502" s="76"/>
      <c r="I502" s="51"/>
      <c r="J502" s="51"/>
      <c r="K502" s="49"/>
      <c r="L502" s="50"/>
      <c r="M502" s="46"/>
      <c r="N502" s="17"/>
      <c r="O502" s="17"/>
      <c r="P502" s="17"/>
      <c r="Q502" s="13"/>
      <c r="R502" s="13"/>
    </row>
    <row r="503" spans="1:18" x14ac:dyDescent="0.2">
      <c r="A503" s="44"/>
      <c r="B503" s="67"/>
      <c r="C503" s="81"/>
      <c r="D503" s="68"/>
      <c r="E503" s="91"/>
      <c r="F503" s="47"/>
      <c r="G503" s="48"/>
      <c r="H503" s="76"/>
      <c r="I503" s="51"/>
      <c r="J503" s="51"/>
      <c r="K503" s="49"/>
      <c r="L503" s="50"/>
      <c r="M503" s="46"/>
      <c r="N503" s="17"/>
      <c r="O503" s="17"/>
      <c r="P503" s="17"/>
      <c r="Q503" s="13"/>
      <c r="R503" s="13"/>
    </row>
    <row r="504" spans="1:18" x14ac:dyDescent="0.2">
      <c r="A504" s="44"/>
      <c r="B504" s="67"/>
      <c r="C504" s="81"/>
      <c r="D504" s="68"/>
      <c r="E504" s="87"/>
      <c r="F504" s="47"/>
      <c r="G504" s="48"/>
      <c r="H504" s="76"/>
      <c r="I504" s="51"/>
      <c r="J504" s="51"/>
      <c r="K504" s="49"/>
      <c r="L504" s="50"/>
      <c r="M504" s="46"/>
      <c r="N504" s="17"/>
      <c r="O504" s="17"/>
      <c r="P504" s="17"/>
      <c r="Q504" s="13"/>
      <c r="R504" s="13"/>
    </row>
    <row r="505" spans="1:18" x14ac:dyDescent="0.2">
      <c r="A505" s="44"/>
      <c r="B505" s="67"/>
      <c r="C505" s="81"/>
      <c r="D505" s="69"/>
      <c r="E505" s="87"/>
      <c r="F505" s="47"/>
      <c r="G505" s="48"/>
      <c r="H505" s="76"/>
      <c r="I505" s="51"/>
      <c r="J505" s="51"/>
      <c r="K505" s="49"/>
      <c r="L505" s="50"/>
      <c r="M505" s="46"/>
      <c r="N505" s="17"/>
      <c r="O505" s="17"/>
      <c r="P505" s="17"/>
      <c r="Q505" s="13"/>
      <c r="R505" s="13"/>
    </row>
    <row r="506" spans="1:18" x14ac:dyDescent="0.2">
      <c r="A506" s="44"/>
      <c r="B506" s="67"/>
      <c r="C506" s="81"/>
      <c r="D506" s="68"/>
      <c r="E506" s="87"/>
      <c r="F506" s="47"/>
      <c r="G506" s="48"/>
      <c r="H506" s="76"/>
      <c r="I506" s="51"/>
      <c r="J506" s="51"/>
      <c r="K506" s="49"/>
      <c r="L506" s="50"/>
      <c r="M506" s="46"/>
      <c r="N506" s="17"/>
      <c r="O506" s="17"/>
      <c r="P506" s="17"/>
      <c r="Q506" s="13"/>
      <c r="R506" s="13"/>
    </row>
    <row r="507" spans="1:18" x14ac:dyDescent="0.2">
      <c r="A507" s="44"/>
      <c r="B507" s="67"/>
      <c r="C507" s="81"/>
      <c r="D507" s="69"/>
      <c r="E507" s="87"/>
      <c r="F507" s="47"/>
      <c r="G507" s="48"/>
      <c r="H507" s="76"/>
      <c r="I507" s="51"/>
      <c r="J507" s="51"/>
      <c r="K507" s="49"/>
      <c r="L507" s="50"/>
      <c r="M507" s="46"/>
      <c r="N507" s="17"/>
      <c r="O507" s="17"/>
      <c r="P507" s="17"/>
      <c r="Q507" s="13"/>
      <c r="R507" s="13"/>
    </row>
    <row r="508" spans="1:18" x14ac:dyDescent="0.2">
      <c r="A508" s="44"/>
      <c r="B508" s="67"/>
      <c r="C508" s="81"/>
      <c r="D508" s="68"/>
      <c r="E508" s="87"/>
      <c r="F508" s="47"/>
      <c r="G508" s="48"/>
      <c r="H508" s="76"/>
      <c r="I508" s="51"/>
      <c r="J508" s="51"/>
      <c r="K508" s="49"/>
      <c r="L508" s="50"/>
      <c r="M508" s="46"/>
      <c r="N508" s="17"/>
      <c r="O508" s="17"/>
      <c r="P508" s="17"/>
      <c r="Q508" s="13"/>
      <c r="R508" s="13"/>
    </row>
    <row r="509" spans="1:18" x14ac:dyDescent="0.2">
      <c r="A509" s="44"/>
      <c r="B509" s="70"/>
      <c r="C509" s="82"/>
      <c r="D509" s="68"/>
      <c r="E509" s="89"/>
      <c r="F509" s="47"/>
      <c r="G509" s="48"/>
      <c r="H509" s="76"/>
      <c r="I509" s="51"/>
      <c r="J509" s="51"/>
      <c r="K509" s="49"/>
      <c r="L509" s="50"/>
      <c r="M509" s="46"/>
      <c r="N509" s="17"/>
      <c r="O509" s="17"/>
      <c r="P509" s="17"/>
      <c r="Q509" s="13"/>
      <c r="R509" s="13"/>
    </row>
    <row r="510" spans="1:18" x14ac:dyDescent="0.2">
      <c r="A510" s="44"/>
      <c r="B510" s="67"/>
      <c r="C510" s="81"/>
      <c r="D510" s="68"/>
      <c r="E510" s="87"/>
      <c r="F510" s="47"/>
      <c r="G510" s="48"/>
      <c r="H510" s="76"/>
      <c r="I510" s="51"/>
      <c r="J510" s="51"/>
      <c r="K510" s="49"/>
      <c r="L510" s="50"/>
      <c r="M510" s="46"/>
      <c r="N510" s="17"/>
      <c r="O510" s="17"/>
      <c r="P510" s="17"/>
      <c r="Q510" s="13"/>
      <c r="R510" s="13"/>
    </row>
    <row r="511" spans="1:18" x14ac:dyDescent="0.2">
      <c r="A511" s="44"/>
      <c r="B511" s="67"/>
      <c r="C511" s="81"/>
      <c r="D511" s="68"/>
      <c r="E511" s="87"/>
      <c r="F511" s="47"/>
      <c r="G511" s="48"/>
      <c r="H511" s="76"/>
      <c r="I511" s="51"/>
      <c r="J511" s="51"/>
      <c r="K511" s="49"/>
      <c r="L511" s="50"/>
      <c r="M511" s="46"/>
      <c r="N511" s="17"/>
      <c r="O511" s="17"/>
      <c r="P511" s="17"/>
      <c r="Q511" s="13"/>
      <c r="R511" s="13"/>
    </row>
    <row r="512" spans="1:18" x14ac:dyDescent="0.2">
      <c r="A512" s="44"/>
      <c r="B512" s="67"/>
      <c r="C512" s="81"/>
      <c r="D512" s="68"/>
      <c r="E512" s="87"/>
      <c r="F512" s="47"/>
      <c r="G512" s="48"/>
      <c r="H512" s="76"/>
      <c r="I512" s="51"/>
      <c r="J512" s="51"/>
      <c r="K512" s="49"/>
      <c r="L512" s="50"/>
      <c r="M512" s="46"/>
      <c r="N512" s="17"/>
      <c r="O512" s="17"/>
      <c r="P512" s="17"/>
      <c r="Q512" s="13"/>
      <c r="R512" s="13"/>
    </row>
    <row r="513" spans="1:18" x14ac:dyDescent="0.2">
      <c r="A513" s="44"/>
      <c r="B513" s="67"/>
      <c r="C513" s="81"/>
      <c r="D513" s="68"/>
      <c r="E513" s="87"/>
      <c r="F513" s="47"/>
      <c r="G513" s="48"/>
      <c r="H513" s="76"/>
      <c r="I513" s="51"/>
      <c r="J513" s="51"/>
      <c r="K513" s="49"/>
      <c r="L513" s="50"/>
      <c r="M513" s="46"/>
      <c r="N513" s="17"/>
      <c r="O513" s="17"/>
      <c r="P513" s="17"/>
      <c r="Q513" s="13"/>
      <c r="R513" s="13"/>
    </row>
    <row r="514" spans="1:18" x14ac:dyDescent="0.2">
      <c r="A514" s="44"/>
      <c r="B514" s="67"/>
      <c r="C514" s="81"/>
      <c r="D514" s="68"/>
      <c r="E514" s="87"/>
      <c r="F514" s="47"/>
      <c r="G514" s="48"/>
      <c r="H514" s="76"/>
      <c r="I514" s="51"/>
      <c r="J514" s="51"/>
      <c r="K514" s="49"/>
      <c r="L514" s="50"/>
      <c r="M514" s="46"/>
      <c r="N514" s="17"/>
      <c r="O514" s="17"/>
      <c r="P514" s="17"/>
      <c r="Q514" s="13"/>
      <c r="R514" s="13"/>
    </row>
    <row r="515" spans="1:18" x14ac:dyDescent="0.2">
      <c r="A515" s="44"/>
      <c r="B515" s="67"/>
      <c r="C515" s="83"/>
      <c r="D515" s="69"/>
      <c r="E515" s="87"/>
      <c r="F515" s="47"/>
      <c r="G515" s="48"/>
      <c r="H515" s="76"/>
      <c r="I515" s="51"/>
      <c r="J515" s="51"/>
      <c r="K515" s="49"/>
      <c r="L515" s="50"/>
      <c r="M515" s="46"/>
      <c r="N515" s="17"/>
      <c r="O515" s="17"/>
      <c r="P515" s="17"/>
      <c r="Q515" s="13"/>
      <c r="R515" s="13"/>
    </row>
    <row r="516" spans="1:18" x14ac:dyDescent="0.2">
      <c r="A516" s="44"/>
      <c r="B516" s="67"/>
      <c r="C516" s="81"/>
      <c r="D516" s="68"/>
      <c r="E516" s="87"/>
      <c r="F516" s="47"/>
      <c r="G516" s="48"/>
      <c r="H516" s="76"/>
      <c r="I516" s="51"/>
      <c r="J516" s="51"/>
      <c r="K516" s="49"/>
      <c r="L516" s="50"/>
      <c r="M516" s="46"/>
      <c r="N516" s="17"/>
      <c r="O516" s="17"/>
      <c r="P516" s="17"/>
      <c r="Q516" s="13"/>
      <c r="R516" s="13"/>
    </row>
    <row r="517" spans="1:18" x14ac:dyDescent="0.2">
      <c r="A517" s="44"/>
      <c r="B517" s="67"/>
      <c r="C517" s="81"/>
      <c r="D517" s="69"/>
      <c r="E517" s="91"/>
      <c r="F517" s="47"/>
      <c r="G517" s="48"/>
      <c r="H517" s="76"/>
      <c r="I517" s="51"/>
      <c r="J517" s="51"/>
      <c r="K517" s="49"/>
      <c r="L517" s="50"/>
      <c r="M517" s="46"/>
      <c r="N517" s="17"/>
      <c r="O517" s="17"/>
      <c r="P517" s="17"/>
      <c r="Q517" s="13"/>
      <c r="R517" s="13"/>
    </row>
    <row r="518" spans="1:18" x14ac:dyDescent="0.2">
      <c r="A518" s="44"/>
      <c r="B518" s="67"/>
      <c r="C518" s="81"/>
      <c r="D518" s="68"/>
      <c r="E518" s="91"/>
      <c r="F518" s="47"/>
      <c r="G518" s="48"/>
      <c r="H518" s="76"/>
      <c r="I518" s="51"/>
      <c r="J518" s="51"/>
      <c r="K518" s="49"/>
      <c r="L518" s="50"/>
      <c r="M518" s="46"/>
      <c r="N518" s="17"/>
      <c r="O518" s="17"/>
      <c r="P518" s="17"/>
      <c r="Q518" s="13"/>
      <c r="R518" s="13"/>
    </row>
    <row r="519" spans="1:18" x14ac:dyDescent="0.2">
      <c r="A519" s="44"/>
      <c r="B519" s="67"/>
      <c r="C519" s="81"/>
      <c r="D519" s="68"/>
      <c r="E519" s="91"/>
      <c r="F519" s="47"/>
      <c r="G519" s="48"/>
      <c r="H519" s="76"/>
      <c r="I519" s="51"/>
      <c r="J519" s="51"/>
      <c r="K519" s="49"/>
      <c r="L519" s="50"/>
      <c r="M519" s="46"/>
      <c r="N519" s="17"/>
      <c r="O519" s="17"/>
      <c r="P519" s="17"/>
      <c r="Q519" s="13"/>
      <c r="R519" s="13"/>
    </row>
    <row r="520" spans="1:18" x14ac:dyDescent="0.2">
      <c r="A520" s="44"/>
      <c r="B520" s="67"/>
      <c r="C520" s="81"/>
      <c r="D520" s="68"/>
      <c r="E520" s="91"/>
      <c r="F520" s="47"/>
      <c r="G520" s="48"/>
      <c r="H520" s="76"/>
      <c r="I520" s="51"/>
      <c r="J520" s="51"/>
      <c r="K520" s="49"/>
      <c r="L520" s="50"/>
      <c r="M520" s="46"/>
      <c r="N520" s="17"/>
      <c r="O520" s="17"/>
      <c r="P520" s="17"/>
      <c r="Q520" s="13"/>
      <c r="R520" s="13"/>
    </row>
    <row r="521" spans="1:18" x14ac:dyDescent="0.2">
      <c r="A521" s="44"/>
      <c r="B521" s="67"/>
      <c r="C521" s="81"/>
      <c r="D521" s="68"/>
      <c r="E521" s="91"/>
      <c r="F521" s="47"/>
      <c r="G521" s="48"/>
      <c r="H521" s="76"/>
      <c r="I521" s="51"/>
      <c r="J521" s="51"/>
      <c r="K521" s="49"/>
      <c r="L521" s="50"/>
      <c r="M521" s="46"/>
      <c r="N521" s="17"/>
      <c r="O521" s="17"/>
      <c r="P521" s="17"/>
      <c r="Q521" s="13"/>
      <c r="R521" s="13"/>
    </row>
    <row r="522" spans="1:18" x14ac:dyDescent="0.2">
      <c r="A522" s="44"/>
      <c r="B522" s="67"/>
      <c r="C522" s="81"/>
      <c r="D522" s="68"/>
      <c r="E522" s="91"/>
      <c r="F522" s="47"/>
      <c r="G522" s="48"/>
      <c r="H522" s="76"/>
      <c r="I522" s="51"/>
      <c r="J522" s="51"/>
      <c r="K522" s="49"/>
      <c r="L522" s="50"/>
      <c r="M522" s="46"/>
      <c r="N522" s="17"/>
      <c r="O522" s="17"/>
      <c r="P522" s="17"/>
      <c r="Q522" s="13"/>
      <c r="R522" s="13"/>
    </row>
    <row r="523" spans="1:18" x14ac:dyDescent="0.2">
      <c r="A523" s="44"/>
      <c r="B523" s="67"/>
      <c r="C523" s="81"/>
      <c r="D523" s="68"/>
      <c r="E523" s="91"/>
      <c r="F523" s="47"/>
      <c r="G523" s="48"/>
      <c r="H523" s="76"/>
      <c r="I523" s="51"/>
      <c r="J523" s="51"/>
      <c r="K523" s="49"/>
      <c r="L523" s="50"/>
      <c r="M523" s="46"/>
      <c r="N523" s="17"/>
      <c r="O523" s="17"/>
      <c r="P523" s="17"/>
      <c r="Q523" s="13"/>
      <c r="R523" s="13"/>
    </row>
    <row r="524" spans="1:18" x14ac:dyDescent="0.2">
      <c r="A524" s="44"/>
      <c r="B524" s="67"/>
      <c r="C524" s="81"/>
      <c r="D524" s="68"/>
      <c r="E524" s="91"/>
      <c r="F524" s="47"/>
      <c r="G524" s="48"/>
      <c r="H524" s="76"/>
      <c r="I524" s="51"/>
      <c r="J524" s="51"/>
      <c r="K524" s="49"/>
      <c r="L524" s="50"/>
      <c r="M524" s="46"/>
      <c r="N524" s="17"/>
      <c r="O524" s="17"/>
      <c r="P524" s="17"/>
      <c r="Q524" s="13"/>
      <c r="R524" s="13"/>
    </row>
    <row r="525" spans="1:18" x14ac:dyDescent="0.2">
      <c r="A525" s="44"/>
      <c r="B525" s="67"/>
      <c r="C525" s="81"/>
      <c r="D525" s="68"/>
      <c r="E525" s="91"/>
      <c r="F525" s="47"/>
      <c r="G525" s="48"/>
      <c r="H525" s="76"/>
      <c r="I525" s="51"/>
      <c r="J525" s="51"/>
      <c r="K525" s="49"/>
      <c r="L525" s="50"/>
      <c r="M525" s="46"/>
      <c r="N525" s="17"/>
      <c r="O525" s="17"/>
      <c r="P525" s="17"/>
    </row>
    <row r="526" spans="1:18" x14ac:dyDescent="0.2">
      <c r="A526" s="44"/>
      <c r="B526" s="67"/>
      <c r="C526" s="81"/>
      <c r="D526" s="68"/>
      <c r="E526" s="91"/>
      <c r="F526" s="47"/>
      <c r="G526" s="48"/>
      <c r="H526" s="76"/>
      <c r="I526" s="51"/>
      <c r="J526" s="51"/>
      <c r="K526" s="49"/>
      <c r="L526" s="50"/>
      <c r="M526" s="46"/>
      <c r="N526" s="17"/>
      <c r="O526" s="17"/>
      <c r="P526" s="17"/>
    </row>
    <row r="527" spans="1:18" x14ac:dyDescent="0.2">
      <c r="A527" s="44"/>
      <c r="B527" s="67"/>
      <c r="C527" s="81"/>
      <c r="D527" s="68"/>
      <c r="E527" s="91"/>
      <c r="F527" s="47"/>
      <c r="G527" s="48"/>
      <c r="H527" s="76"/>
      <c r="I527" s="51"/>
      <c r="J527" s="51"/>
      <c r="K527" s="49"/>
      <c r="L527" s="50"/>
      <c r="M527" s="46"/>
      <c r="N527" s="17"/>
      <c r="O527" s="17"/>
      <c r="P527" s="17"/>
    </row>
    <row r="528" spans="1:18" x14ac:dyDescent="0.2">
      <c r="A528" s="44"/>
      <c r="B528" s="67"/>
      <c r="C528" s="81"/>
      <c r="D528" s="68"/>
      <c r="E528" s="91"/>
      <c r="F528" s="47"/>
      <c r="G528" s="48"/>
      <c r="H528" s="76"/>
      <c r="I528" s="51"/>
      <c r="J528" s="51"/>
      <c r="K528" s="49"/>
      <c r="L528" s="50"/>
      <c r="M528" s="46"/>
      <c r="N528" s="17"/>
      <c r="O528" s="17"/>
      <c r="P528" s="17"/>
    </row>
    <row r="529" spans="1:16" x14ac:dyDescent="0.2">
      <c r="A529" s="44"/>
      <c r="B529" s="67"/>
      <c r="C529" s="81"/>
      <c r="D529" s="68"/>
      <c r="E529" s="91"/>
      <c r="F529" s="47"/>
      <c r="G529" s="48"/>
      <c r="H529" s="76"/>
      <c r="I529" s="51"/>
      <c r="J529" s="51"/>
      <c r="K529" s="49"/>
      <c r="L529" s="50"/>
      <c r="M529" s="46"/>
      <c r="N529" s="17"/>
      <c r="O529" s="17"/>
      <c r="P529" s="17"/>
    </row>
    <row r="530" spans="1:16" x14ac:dyDescent="0.2">
      <c r="A530" s="44"/>
      <c r="B530" s="67"/>
      <c r="C530" s="81"/>
      <c r="D530" s="68"/>
      <c r="E530" s="91"/>
      <c r="F530" s="47"/>
      <c r="G530" s="48"/>
      <c r="H530" s="76"/>
      <c r="I530" s="51"/>
      <c r="J530" s="51"/>
      <c r="K530" s="49"/>
      <c r="L530" s="50"/>
      <c r="M530" s="46"/>
      <c r="N530" s="17"/>
      <c r="O530" s="17"/>
      <c r="P530" s="17"/>
    </row>
    <row r="531" spans="1:16" x14ac:dyDescent="0.2">
      <c r="A531" s="44"/>
      <c r="B531" s="70"/>
      <c r="C531" s="81"/>
      <c r="D531" s="68"/>
      <c r="E531" s="91"/>
      <c r="F531" s="47"/>
      <c r="G531" s="48"/>
      <c r="H531" s="76"/>
      <c r="I531" s="51"/>
      <c r="J531" s="51"/>
      <c r="K531" s="49"/>
      <c r="L531" s="50"/>
      <c r="M531" s="46"/>
      <c r="N531" s="17"/>
      <c r="O531" s="17"/>
      <c r="P531" s="17"/>
    </row>
    <row r="532" spans="1:16" x14ac:dyDescent="0.2">
      <c r="A532" s="44"/>
      <c r="B532" s="67"/>
      <c r="C532" s="83"/>
      <c r="D532" s="68"/>
      <c r="E532" s="91"/>
      <c r="F532" s="47"/>
      <c r="G532" s="48"/>
      <c r="H532" s="76"/>
      <c r="I532" s="51"/>
      <c r="J532" s="51"/>
      <c r="K532" s="49"/>
      <c r="L532" s="50"/>
      <c r="M532" s="46"/>
      <c r="N532" s="17"/>
      <c r="O532" s="17"/>
      <c r="P532" s="17"/>
    </row>
    <row r="533" spans="1:16" x14ac:dyDescent="0.2">
      <c r="A533" s="44"/>
      <c r="B533" s="43"/>
      <c r="C533" s="80"/>
      <c r="D533" s="66"/>
      <c r="E533" s="97"/>
      <c r="F533" s="47"/>
      <c r="G533" s="48"/>
      <c r="H533" s="76"/>
      <c r="I533" s="51"/>
      <c r="J533" s="51"/>
      <c r="K533" s="49"/>
      <c r="L533" s="50"/>
      <c r="M533" s="46"/>
      <c r="N533" s="17"/>
      <c r="O533" s="17"/>
      <c r="P533" s="17"/>
    </row>
    <row r="534" spans="1:16" x14ac:dyDescent="0.2">
      <c r="A534" s="44"/>
      <c r="B534" s="43"/>
      <c r="C534" s="80"/>
      <c r="D534" s="68"/>
      <c r="E534" s="97"/>
      <c r="F534" s="47"/>
      <c r="G534" s="48"/>
      <c r="H534" s="76"/>
      <c r="I534" s="51"/>
      <c r="J534" s="51"/>
      <c r="K534" s="49"/>
      <c r="L534" s="50"/>
      <c r="M534" s="46"/>
      <c r="N534" s="17"/>
      <c r="O534" s="17"/>
      <c r="P534" s="17"/>
    </row>
    <row r="535" spans="1:16" x14ac:dyDescent="0.2">
      <c r="A535" s="44"/>
      <c r="B535" s="43"/>
      <c r="C535" s="80"/>
      <c r="D535" s="66"/>
      <c r="E535" s="97"/>
      <c r="F535" s="47"/>
      <c r="G535" s="48"/>
      <c r="H535" s="76"/>
      <c r="I535" s="51"/>
      <c r="J535" s="51"/>
      <c r="K535" s="49"/>
      <c r="L535" s="50"/>
      <c r="M535" s="46"/>
      <c r="N535" s="17"/>
      <c r="O535" s="17"/>
      <c r="P535" s="17"/>
    </row>
    <row r="536" spans="1:16" x14ac:dyDescent="0.2">
      <c r="A536" s="44"/>
      <c r="B536" s="43"/>
      <c r="C536" s="80"/>
      <c r="D536" s="66"/>
      <c r="E536" s="97"/>
      <c r="F536" s="47"/>
      <c r="G536" s="48"/>
      <c r="H536" s="76"/>
      <c r="I536" s="51"/>
      <c r="J536" s="51"/>
      <c r="K536" s="49"/>
      <c r="L536" s="50"/>
      <c r="M536" s="46"/>
      <c r="N536" s="17"/>
      <c r="O536" s="17"/>
      <c r="P536" s="17"/>
    </row>
    <row r="537" spans="1:16" x14ac:dyDescent="0.2">
      <c r="A537" s="44"/>
      <c r="B537" s="73"/>
      <c r="C537" s="80"/>
      <c r="D537" s="68"/>
      <c r="E537" s="97"/>
      <c r="F537" s="47"/>
      <c r="G537" s="48"/>
      <c r="H537" s="76"/>
      <c r="I537" s="51"/>
      <c r="J537" s="51"/>
      <c r="K537" s="49"/>
      <c r="L537" s="50"/>
      <c r="M537" s="46"/>
      <c r="N537" s="17"/>
      <c r="O537" s="17"/>
      <c r="P537" s="17"/>
    </row>
    <row r="538" spans="1:16" x14ac:dyDescent="0.2">
      <c r="A538" s="20"/>
      <c r="B538" s="20"/>
      <c r="C538" s="53"/>
      <c r="D538" s="84"/>
      <c r="E538" s="98"/>
      <c r="F538" s="54"/>
      <c r="G538" s="55"/>
      <c r="H538" s="77"/>
      <c r="I538" s="56"/>
      <c r="J538" s="56"/>
      <c r="K538" s="57"/>
      <c r="L538" s="52"/>
    </row>
    <row r="539" spans="1:16" x14ac:dyDescent="0.2">
      <c r="A539" s="20"/>
      <c r="B539" s="20"/>
      <c r="C539" s="53"/>
      <c r="D539" s="84"/>
      <c r="E539" s="98"/>
      <c r="F539" s="54"/>
      <c r="G539" s="55"/>
      <c r="H539" s="77"/>
      <c r="I539" s="56"/>
      <c r="J539" s="56"/>
      <c r="K539" s="57"/>
      <c r="L539" s="52"/>
    </row>
    <row r="540" spans="1:16" x14ac:dyDescent="0.2">
      <c r="A540" s="20"/>
      <c r="B540" s="20"/>
      <c r="C540" s="53"/>
      <c r="D540" s="84"/>
      <c r="E540" s="98"/>
      <c r="F540" s="54"/>
      <c r="G540" s="55"/>
      <c r="H540" s="77"/>
      <c r="I540" s="56"/>
      <c r="J540" s="56"/>
      <c r="K540" s="57"/>
      <c r="L540" s="52"/>
    </row>
    <row r="541" spans="1:16" x14ac:dyDescent="0.2">
      <c r="A541" s="20"/>
      <c r="B541" s="20"/>
      <c r="C541" s="53"/>
      <c r="D541" s="84"/>
      <c r="E541" s="98"/>
      <c r="F541" s="54"/>
      <c r="G541" s="55"/>
      <c r="H541" s="77"/>
      <c r="I541" s="56"/>
      <c r="J541" s="56"/>
      <c r="K541" s="57"/>
      <c r="L541" s="52"/>
    </row>
  </sheetData>
  <autoFilter ref="A1:T261">
    <filterColumn colId="14">
      <filters>
        <filter val="FALSO"/>
      </filters>
    </filterColumn>
  </autoFilter>
  <sortState ref="A2:J217">
    <sortCondition ref="A2"/>
  </sortState>
  <conditionalFormatting sqref="A1">
    <cfRule type="duplicateValues" dxfId="7" priority="10"/>
    <cfRule type="duplicateValues" dxfId="6" priority="11"/>
  </conditionalFormatting>
  <conditionalFormatting sqref="A1">
    <cfRule type="duplicateValues" dxfId="5" priority="7"/>
  </conditionalFormatting>
  <conditionalFormatting sqref="A538:A1048576 A1">
    <cfRule type="duplicateValues" dxfId="4" priority="12"/>
  </conditionalFormatting>
  <conditionalFormatting sqref="A1:A3 A247:A1048576">
    <cfRule type="duplicateValues" dxfId="3" priority="3"/>
  </conditionalFormatting>
  <conditionalFormatting sqref="B1">
    <cfRule type="duplicateValues" dxfId="2" priority="13"/>
    <cfRule type="duplicateValues" dxfId="1" priority="14"/>
  </conditionalFormatting>
  <conditionalFormatting sqref="A4:A246">
    <cfRule type="duplicateValues" dxfId="0" priority="1"/>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F1" sqref="F1"/>
    </sheetView>
  </sheetViews>
  <sheetFormatPr baseColWidth="10" defaultColWidth="11.42578125" defaultRowHeight="15" x14ac:dyDescent="0.25"/>
  <cols>
    <col min="1" max="1" width="11.42578125" style="42"/>
    <col min="2" max="2" width="39.85546875" style="42" customWidth="1"/>
    <col min="3" max="4" width="11.42578125" style="23" customWidth="1"/>
    <col min="5" max="5" width="14.140625" style="23" customWidth="1"/>
    <col min="6" max="6" width="16.85546875" style="23" customWidth="1"/>
    <col min="7" max="7" width="23" style="23" customWidth="1"/>
    <col min="8" max="8" width="18.140625" style="23" customWidth="1"/>
    <col min="9" max="9" width="24" style="23" customWidth="1"/>
    <col min="10" max="10" width="18.42578125" style="23" customWidth="1"/>
    <col min="11" max="11" width="11.42578125" style="23" customWidth="1"/>
    <col min="12" max="12" width="40.42578125" style="41" customWidth="1"/>
    <col min="13" max="16384" width="11.42578125" style="23"/>
  </cols>
  <sheetData>
    <row r="1" spans="1:12" ht="40.5" x14ac:dyDescent="0.25">
      <c r="A1" s="18" t="s">
        <v>0</v>
      </c>
      <c r="B1" s="18" t="s">
        <v>1</v>
      </c>
      <c r="C1" s="1" t="s">
        <v>2</v>
      </c>
      <c r="D1" s="1" t="s">
        <v>3</v>
      </c>
      <c r="E1" s="2" t="s">
        <v>4</v>
      </c>
      <c r="F1" s="15" t="s">
        <v>329</v>
      </c>
      <c r="G1" s="1" t="s">
        <v>5</v>
      </c>
      <c r="H1" s="1" t="s">
        <v>6</v>
      </c>
      <c r="I1" s="1" t="s">
        <v>10</v>
      </c>
      <c r="J1" s="1" t="s">
        <v>8</v>
      </c>
    </row>
    <row r="2" spans="1:12" x14ac:dyDescent="0.25">
      <c r="A2" s="21"/>
      <c r="B2" s="22"/>
      <c r="C2" s="3"/>
      <c r="D2" s="3"/>
      <c r="E2" s="4"/>
      <c r="F2" s="4"/>
      <c r="G2" s="5"/>
      <c r="H2" s="4"/>
      <c r="I2" s="6"/>
      <c r="J2" s="7"/>
      <c r="L2" s="24"/>
    </row>
    <row r="3" spans="1:12" x14ac:dyDescent="0.25">
      <c r="A3" s="21"/>
      <c r="B3" s="25"/>
      <c r="C3" s="3"/>
      <c r="D3" s="3"/>
      <c r="E3" s="8"/>
      <c r="F3" s="4"/>
      <c r="G3" s="5"/>
      <c r="H3" s="4"/>
      <c r="I3" s="3"/>
      <c r="J3" s="7"/>
      <c r="K3" s="16"/>
      <c r="L3" s="24"/>
    </row>
    <row r="4" spans="1:12" x14ac:dyDescent="0.25">
      <c r="A4" s="21"/>
      <c r="B4" s="22"/>
      <c r="C4" s="3"/>
      <c r="D4" s="3"/>
      <c r="E4" s="8"/>
      <c r="F4" s="4"/>
      <c r="G4" s="5"/>
      <c r="H4" s="4"/>
      <c r="I4" s="6"/>
      <c r="J4" s="7"/>
      <c r="L4" s="24"/>
    </row>
    <row r="5" spans="1:12" x14ac:dyDescent="0.25">
      <c r="A5" s="21"/>
      <c r="B5" s="22"/>
      <c r="C5" s="3"/>
      <c r="D5" s="3"/>
      <c r="E5" s="8"/>
      <c r="F5" s="4"/>
      <c r="G5" s="5"/>
      <c r="H5" s="4"/>
      <c r="I5" s="6"/>
      <c r="J5" s="7"/>
      <c r="L5" s="24"/>
    </row>
    <row r="6" spans="1:12" x14ac:dyDescent="0.25">
      <c r="A6" s="21"/>
      <c r="B6" s="26"/>
      <c r="C6" s="3"/>
      <c r="D6" s="27"/>
      <c r="E6" s="4"/>
      <c r="F6" s="4"/>
      <c r="G6" s="5"/>
      <c r="H6" s="4"/>
      <c r="I6" s="6"/>
      <c r="J6" s="7"/>
      <c r="L6" s="24"/>
    </row>
    <row r="7" spans="1:12" x14ac:dyDescent="0.25">
      <c r="A7" s="21"/>
      <c r="B7" s="26"/>
      <c r="C7" s="3"/>
      <c r="D7" s="27"/>
      <c r="E7" s="4"/>
      <c r="F7" s="4"/>
      <c r="G7" s="5"/>
      <c r="H7" s="4"/>
      <c r="I7" s="6"/>
      <c r="J7" s="7"/>
      <c r="L7" s="24"/>
    </row>
    <row r="8" spans="1:12" x14ac:dyDescent="0.25">
      <c r="A8" s="21"/>
      <c r="B8" s="26"/>
      <c r="C8" s="3"/>
      <c r="D8" s="27"/>
      <c r="E8" s="4"/>
      <c r="F8" s="4"/>
      <c r="G8" s="5"/>
      <c r="H8" s="4"/>
      <c r="I8" s="6"/>
      <c r="J8" s="7"/>
      <c r="L8" s="24"/>
    </row>
    <row r="9" spans="1:12" x14ac:dyDescent="0.25">
      <c r="A9" s="21"/>
      <c r="B9" s="26"/>
      <c r="C9" s="3"/>
      <c r="D9" s="27"/>
      <c r="E9" s="4"/>
      <c r="F9" s="4"/>
      <c r="G9" s="5"/>
      <c r="H9" s="4"/>
      <c r="I9" s="6"/>
      <c r="J9" s="7"/>
      <c r="L9" s="24"/>
    </row>
    <row r="10" spans="1:12" x14ac:dyDescent="0.25">
      <c r="A10" s="21"/>
      <c r="B10" s="26"/>
      <c r="C10" s="3"/>
      <c r="D10" s="27"/>
      <c r="E10" s="4"/>
      <c r="F10" s="4"/>
      <c r="G10" s="5"/>
      <c r="H10" s="4"/>
      <c r="I10" s="6"/>
      <c r="J10" s="7"/>
      <c r="L10" s="24"/>
    </row>
    <row r="11" spans="1:12" x14ac:dyDescent="0.25">
      <c r="A11" s="28"/>
      <c r="B11" s="29"/>
      <c r="C11" s="30"/>
      <c r="D11" s="31"/>
      <c r="E11" s="30"/>
      <c r="F11" s="4"/>
      <c r="G11" s="5"/>
      <c r="H11" s="4"/>
      <c r="I11" s="6"/>
      <c r="J11" s="30"/>
      <c r="L11" s="24"/>
    </row>
    <row r="12" spans="1:12" x14ac:dyDescent="0.25">
      <c r="A12" s="28"/>
      <c r="B12" s="32"/>
      <c r="C12" s="30"/>
      <c r="D12" s="31"/>
      <c r="E12" s="30"/>
      <c r="F12" s="4"/>
      <c r="G12" s="5"/>
      <c r="H12" s="4"/>
      <c r="I12" s="6"/>
      <c r="J12" s="30"/>
      <c r="L12" s="24"/>
    </row>
    <row r="13" spans="1:12" x14ac:dyDescent="0.25">
      <c r="A13" s="28"/>
      <c r="B13" s="33"/>
      <c r="C13" s="30"/>
      <c r="D13" s="31"/>
      <c r="E13" s="30"/>
      <c r="F13" s="30"/>
      <c r="G13" s="5"/>
      <c r="H13" s="4"/>
      <c r="I13" s="6"/>
      <c r="J13" s="30"/>
      <c r="L13" s="24"/>
    </row>
    <row r="14" spans="1:12" x14ac:dyDescent="0.25">
      <c r="A14" s="28"/>
      <c r="B14" s="33"/>
      <c r="C14" s="30"/>
      <c r="D14" s="31"/>
      <c r="E14" s="30"/>
      <c r="F14" s="30"/>
      <c r="G14" s="5"/>
      <c r="H14" s="4"/>
      <c r="I14" s="6"/>
      <c r="J14" s="30"/>
      <c r="L14" s="24"/>
    </row>
    <row r="15" spans="1:12" x14ac:dyDescent="0.25">
      <c r="A15" s="34"/>
      <c r="B15" s="35"/>
      <c r="C15" s="30"/>
      <c r="D15" s="31"/>
      <c r="E15" s="30"/>
      <c r="F15" s="4"/>
      <c r="G15" s="5"/>
      <c r="H15" s="4"/>
      <c r="I15" s="6"/>
      <c r="J15" s="30"/>
      <c r="L15" s="24"/>
    </row>
    <row r="16" spans="1:12" x14ac:dyDescent="0.25">
      <c r="A16" s="34"/>
      <c r="B16" s="35"/>
      <c r="C16" s="30"/>
      <c r="D16" s="31"/>
      <c r="E16" s="30"/>
      <c r="F16" s="4"/>
      <c r="G16" s="5"/>
      <c r="H16" s="4"/>
      <c r="I16" s="6"/>
      <c r="J16" s="30"/>
      <c r="L16" s="24"/>
    </row>
    <row r="17" spans="1:12" x14ac:dyDescent="0.25">
      <c r="A17" s="34"/>
      <c r="B17" s="35"/>
      <c r="C17" s="30"/>
      <c r="D17" s="31"/>
      <c r="E17" s="30"/>
      <c r="F17" s="4"/>
      <c r="G17" s="5"/>
      <c r="H17" s="4"/>
      <c r="I17" s="6"/>
      <c r="J17" s="30"/>
      <c r="L17" s="24"/>
    </row>
    <row r="18" spans="1:12" x14ac:dyDescent="0.25">
      <c r="A18" s="34"/>
      <c r="B18" s="35"/>
      <c r="C18" s="30"/>
      <c r="D18" s="31"/>
      <c r="E18" s="30"/>
      <c r="F18" s="4"/>
      <c r="G18" s="5"/>
      <c r="H18" s="4"/>
      <c r="I18" s="6"/>
      <c r="J18" s="30"/>
      <c r="L18" s="24"/>
    </row>
    <row r="19" spans="1:12" x14ac:dyDescent="0.25">
      <c r="A19" s="34"/>
      <c r="B19" s="35"/>
      <c r="C19" s="30"/>
      <c r="D19" s="31"/>
      <c r="E19" s="30"/>
      <c r="F19" s="4"/>
      <c r="G19" s="5"/>
      <c r="H19" s="4"/>
      <c r="I19" s="6"/>
      <c r="J19" s="30"/>
      <c r="L19" s="24"/>
    </row>
    <row r="20" spans="1:12" x14ac:dyDescent="0.25">
      <c r="A20" s="28"/>
      <c r="B20" s="28"/>
      <c r="C20" s="30"/>
      <c r="D20" s="31"/>
      <c r="E20" s="30"/>
      <c r="F20" s="4"/>
      <c r="G20" s="5"/>
      <c r="H20" s="4"/>
      <c r="I20" s="6"/>
      <c r="J20" s="30"/>
      <c r="L20" s="24"/>
    </row>
    <row r="21" spans="1:12" x14ac:dyDescent="0.25">
      <c r="A21" s="28"/>
      <c r="B21" s="28"/>
      <c r="C21" s="30"/>
      <c r="D21" s="31"/>
      <c r="E21" s="30"/>
      <c r="F21" s="4"/>
      <c r="G21" s="5"/>
      <c r="H21" s="4"/>
      <c r="I21" s="6"/>
      <c r="J21" s="30"/>
      <c r="L21" s="24"/>
    </row>
    <row r="22" spans="1:12" x14ac:dyDescent="0.25">
      <c r="A22" s="28"/>
      <c r="B22" s="28"/>
      <c r="C22" s="30"/>
      <c r="D22" s="31"/>
      <c r="E22" s="30"/>
      <c r="F22" s="4"/>
      <c r="G22" s="5"/>
      <c r="H22" s="4"/>
      <c r="I22" s="6"/>
      <c r="J22" s="30"/>
      <c r="L22" s="24"/>
    </row>
    <row r="23" spans="1:12" x14ac:dyDescent="0.25">
      <c r="A23" s="36"/>
      <c r="B23" s="37"/>
      <c r="C23" s="30"/>
      <c r="D23" s="31"/>
      <c r="E23" s="30"/>
      <c r="F23" s="4"/>
      <c r="G23" s="5"/>
      <c r="H23" s="4"/>
      <c r="I23" s="6"/>
      <c r="J23" s="30"/>
      <c r="L23" s="24"/>
    </row>
    <row r="24" spans="1:12" x14ac:dyDescent="0.25">
      <c r="A24" s="28"/>
      <c r="B24" s="29"/>
      <c r="C24" s="30"/>
      <c r="D24" s="31"/>
      <c r="E24" s="30"/>
      <c r="F24" s="4"/>
      <c r="G24" s="5"/>
      <c r="H24" s="4"/>
      <c r="I24" s="6"/>
      <c r="J24" s="30"/>
      <c r="L24" s="24"/>
    </row>
    <row r="25" spans="1:12" x14ac:dyDescent="0.25">
      <c r="A25" s="28"/>
      <c r="B25" s="28"/>
      <c r="C25" s="30"/>
      <c r="D25" s="31"/>
      <c r="E25" s="30"/>
      <c r="F25" s="4"/>
      <c r="G25" s="5"/>
      <c r="H25" s="4"/>
      <c r="I25" s="6"/>
      <c r="J25" s="30"/>
      <c r="L25" s="24"/>
    </row>
    <row r="26" spans="1:12" x14ac:dyDescent="0.25">
      <c r="A26" s="28"/>
      <c r="B26" s="28"/>
      <c r="C26" s="30"/>
      <c r="D26" s="31"/>
      <c r="E26" s="30"/>
      <c r="F26" s="4"/>
      <c r="G26" s="5"/>
      <c r="H26" s="4"/>
      <c r="I26" s="6"/>
      <c r="J26" s="30"/>
      <c r="L26" s="24"/>
    </row>
    <row r="27" spans="1:12" x14ac:dyDescent="0.25">
      <c r="A27" s="28"/>
      <c r="B27" s="28"/>
      <c r="C27" s="30"/>
      <c r="D27" s="31"/>
      <c r="E27" s="30"/>
      <c r="F27" s="4"/>
      <c r="G27" s="5"/>
      <c r="H27" s="4"/>
      <c r="I27" s="6"/>
      <c r="J27" s="30"/>
      <c r="L27" s="24"/>
    </row>
    <row r="28" spans="1:12" ht="53.25" customHeight="1" x14ac:dyDescent="0.25">
      <c r="A28" s="38"/>
      <c r="B28" s="34"/>
      <c r="C28" s="30"/>
      <c r="D28" s="31"/>
      <c r="E28" s="30"/>
      <c r="F28" s="30"/>
      <c r="G28" s="5"/>
      <c r="H28" s="4"/>
      <c r="I28" s="6"/>
      <c r="J28" s="30"/>
      <c r="L28" s="24"/>
    </row>
    <row r="29" spans="1:12" x14ac:dyDescent="0.25">
      <c r="A29" s="39"/>
      <c r="B29" s="28"/>
      <c r="C29" s="30"/>
      <c r="D29" s="31"/>
      <c r="E29" s="30"/>
      <c r="F29" s="4"/>
      <c r="G29" s="5"/>
      <c r="H29" s="4"/>
      <c r="I29" s="6"/>
      <c r="J29" s="30"/>
      <c r="L29" s="24"/>
    </row>
    <row r="30" spans="1:12" x14ac:dyDescent="0.25">
      <c r="A30" s="39"/>
      <c r="B30" s="37"/>
      <c r="C30" s="30"/>
      <c r="D30" s="31"/>
      <c r="E30" s="30"/>
      <c r="F30" s="4"/>
      <c r="G30" s="5"/>
      <c r="H30" s="4"/>
      <c r="I30" s="6"/>
      <c r="J30" s="30"/>
      <c r="L30" s="24"/>
    </row>
    <row r="31" spans="1:12" x14ac:dyDescent="0.25">
      <c r="A31" s="40"/>
      <c r="B31" s="40"/>
      <c r="C31" s="30"/>
      <c r="D31" s="30"/>
      <c r="E31" s="30"/>
      <c r="F31" s="30"/>
      <c r="G31" s="30"/>
      <c r="H31" s="30"/>
      <c r="I31" s="30"/>
      <c r="J31" s="30"/>
    </row>
    <row r="32" spans="1:12" x14ac:dyDescent="0.25">
      <c r="A32" s="40"/>
      <c r="B32" s="40"/>
      <c r="C32" s="30"/>
      <c r="D32" s="30"/>
      <c r="E32" s="30"/>
      <c r="F32" s="30"/>
      <c r="G32" s="30"/>
      <c r="H32" s="30"/>
      <c r="I32" s="30"/>
      <c r="J32" s="30"/>
    </row>
    <row r="33" spans="1:10" x14ac:dyDescent="0.25">
      <c r="A33" s="40"/>
      <c r="B33" s="40"/>
      <c r="C33" s="30"/>
      <c r="D33" s="30"/>
      <c r="E33" s="30"/>
      <c r="F33" s="30"/>
      <c r="G33" s="30"/>
      <c r="H33" s="30"/>
      <c r="I33" s="30"/>
      <c r="J33" s="30"/>
    </row>
  </sheetData>
  <autoFilter ref="A1:L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FD4FC-3BEC-4EC3-A272-33EAD0D80FC5}">
  <ds:schemaRefs>
    <ds:schemaRef ds:uri="http://schemas.microsoft.com/office/infopath/2007/PartnerControls"/>
    <ds:schemaRef ds:uri="http://schemas.microsoft.com/office/2006/documentManagement/types"/>
    <ds:schemaRef ds:uri="http://www.w3.org/XML/1998/namespace"/>
    <ds:schemaRef ds:uri="http://purl.org/dc/terms/"/>
    <ds:schemaRef ds:uri="http://schemas.microsoft.com/office/2006/metadata/properties"/>
    <ds:schemaRef ds:uri="a325d5ee-5d77-4704-af16-3d4183eb3a16"/>
    <ds:schemaRef ds:uri="http://schemas.openxmlformats.org/package/2006/metadata/core-properties"/>
    <ds:schemaRef ds:uri="http://purl.org/dc/elements/1.1/"/>
    <ds:schemaRef ds:uri="df91bddc-f4a9-42ce-a85d-aa742d2cec8a"/>
    <ds:schemaRef ds:uri="http://purl.org/dc/dcmitype/"/>
  </ds:schemaRefs>
</ds:datastoreItem>
</file>

<file path=customXml/itemProps2.xml><?xml version="1.0" encoding="utf-8"?>
<ds:datastoreItem xmlns:ds="http://schemas.openxmlformats.org/officeDocument/2006/customXml" ds:itemID="{80BE30CC-C2E1-425B-8E5C-1CD4E97D9E8D}">
  <ds:schemaRefs>
    <ds:schemaRef ds:uri="http://schemas.microsoft.com/sharepoint/v3/contenttype/forms"/>
  </ds:schemaRefs>
</ds:datastoreItem>
</file>

<file path=customXml/itemProps3.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JUNIO</vt:lpstr>
      <vt:lpstr>Ejecución Otrosíes y Adic </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Maria Nohemy Zuleta Montoya</cp:lastModifiedBy>
  <cp:revision/>
  <dcterms:created xsi:type="dcterms:W3CDTF">2024-03-08T15:40:57Z</dcterms:created>
  <dcterms:modified xsi:type="dcterms:W3CDTF">2025-07-07T14:48:44Z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