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ia.zuleta\Downloads\"/>
    </mc:Choice>
  </mc:AlternateContent>
  <bookViews>
    <workbookView xWindow="0" yWindow="0" windowWidth="28800" windowHeight="12180"/>
  </bookViews>
  <sheets>
    <sheet name="Ejecución Contratos JUNIO" sheetId="1" r:id="rId1"/>
    <sheet name="Ejecución Otrosíes y Adic " sheetId="2" r:id="rId2"/>
  </sheets>
  <externalReferences>
    <externalReference r:id="rId3"/>
  </externalReferences>
  <definedNames>
    <definedName name="_xlnm._FilterDatabase" localSheetId="0" hidden="1">'Ejecución Contratos JUNIO'!$A$1:$T$261</definedName>
    <definedName name="_xlnm._FilterDatabase" localSheetId="1" hidden="1">'Ejecución Otrosíes y Adic '!$A$1:$L$30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21" i="1" l="1"/>
  <c r="P250" i="1"/>
  <c r="N247" i="1"/>
  <c r="P3" i="1"/>
  <c r="P4" i="1"/>
  <c r="P5" i="1"/>
  <c r="P6" i="1"/>
  <c r="P7" i="1"/>
  <c r="P8" i="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 i="1"/>
  <c r="M238" i="1"/>
  <c r="O238" i="1" s="1"/>
  <c r="I191" i="1"/>
  <c r="M3" i="1"/>
  <c r="N3" i="1"/>
  <c r="H3" i="1" s="1"/>
  <c r="M4" i="1"/>
  <c r="N4" i="1"/>
  <c r="H4" i="1" s="1"/>
  <c r="M5" i="1"/>
  <c r="N5" i="1"/>
  <c r="M6" i="1"/>
  <c r="N6" i="1"/>
  <c r="H6" i="1" s="1"/>
  <c r="M7" i="1"/>
  <c r="N7" i="1"/>
  <c r="M8" i="1"/>
  <c r="O8" i="1" s="1"/>
  <c r="N8" i="1"/>
  <c r="M9" i="1"/>
  <c r="O9" i="1" s="1"/>
  <c r="N9" i="1"/>
  <c r="H9" i="1" s="1"/>
  <c r="M10" i="1"/>
  <c r="N10" i="1"/>
  <c r="H10" i="1" s="1"/>
  <c r="M11" i="1"/>
  <c r="N11" i="1"/>
  <c r="M12" i="1"/>
  <c r="O12" i="1" s="1"/>
  <c r="N12" i="1"/>
  <c r="I12" i="1" s="1"/>
  <c r="M13" i="1"/>
  <c r="N13" i="1"/>
  <c r="M14" i="1"/>
  <c r="O14" i="1" s="1"/>
  <c r="N14" i="1"/>
  <c r="M15" i="1"/>
  <c r="O15" i="1" s="1"/>
  <c r="N15" i="1"/>
  <c r="I15" i="1" s="1"/>
  <c r="M16" i="1"/>
  <c r="N16" i="1"/>
  <c r="M17" i="1"/>
  <c r="N17" i="1"/>
  <c r="I17" i="1" s="1"/>
  <c r="M18" i="1"/>
  <c r="N18" i="1"/>
  <c r="M19" i="1"/>
  <c r="N19" i="1"/>
  <c r="I19" i="1" s="1"/>
  <c r="M20" i="1"/>
  <c r="O20" i="1" s="1"/>
  <c r="N20" i="1"/>
  <c r="M21" i="1"/>
  <c r="O21" i="1" s="1"/>
  <c r="N21" i="1"/>
  <c r="I21" i="1" s="1"/>
  <c r="M22" i="1"/>
  <c r="N22" i="1"/>
  <c r="M23" i="1"/>
  <c r="N23" i="1"/>
  <c r="M24" i="1"/>
  <c r="O24" i="1" s="1"/>
  <c r="N24" i="1"/>
  <c r="I24" i="1" s="1"/>
  <c r="M25" i="1"/>
  <c r="N25" i="1"/>
  <c r="I25" i="1" s="1"/>
  <c r="M26" i="1"/>
  <c r="O26" i="1" s="1"/>
  <c r="N26" i="1"/>
  <c r="M27" i="1"/>
  <c r="N27" i="1"/>
  <c r="H27" i="1" s="1"/>
  <c r="M28" i="1"/>
  <c r="O28" i="1" s="1"/>
  <c r="N28" i="1"/>
  <c r="M29" i="1"/>
  <c r="N29" i="1"/>
  <c r="M30" i="1"/>
  <c r="N30" i="1"/>
  <c r="H30" i="1" s="1"/>
  <c r="M31" i="1"/>
  <c r="N31" i="1"/>
  <c r="H31" i="1" s="1"/>
  <c r="M32" i="1"/>
  <c r="O32" i="1" s="1"/>
  <c r="N32" i="1"/>
  <c r="M33" i="1"/>
  <c r="O33" i="1" s="1"/>
  <c r="N33" i="1"/>
  <c r="H33" i="1" s="1"/>
  <c r="M34" i="1"/>
  <c r="O34" i="1" s="1"/>
  <c r="N34" i="1"/>
  <c r="M35" i="1"/>
  <c r="N35" i="1"/>
  <c r="M36" i="1"/>
  <c r="O36" i="1" s="1"/>
  <c r="N36" i="1"/>
  <c r="H36" i="1" s="1"/>
  <c r="M37" i="1"/>
  <c r="N37" i="1"/>
  <c r="M38" i="1"/>
  <c r="O38" i="1" s="1"/>
  <c r="N38" i="1"/>
  <c r="I38" i="1" s="1"/>
  <c r="M39" i="1"/>
  <c r="O39" i="1" s="1"/>
  <c r="N39" i="1"/>
  <c r="I39" i="1" s="1"/>
  <c r="M40" i="1"/>
  <c r="O40" i="1" s="1"/>
  <c r="N40" i="1"/>
  <c r="I40" i="1" s="1"/>
  <c r="M41" i="1"/>
  <c r="N41" i="1"/>
  <c r="M42" i="1"/>
  <c r="N42" i="1"/>
  <c r="I42" i="1" s="1"/>
  <c r="M43" i="1"/>
  <c r="N43" i="1"/>
  <c r="M44" i="1"/>
  <c r="O44" i="1" s="1"/>
  <c r="N44" i="1"/>
  <c r="I44" i="1" s="1"/>
  <c r="M45" i="1"/>
  <c r="N45" i="1"/>
  <c r="H45" i="1" s="1"/>
  <c r="M46" i="1"/>
  <c r="N46" i="1"/>
  <c r="I46" i="1" s="1"/>
  <c r="M47" i="1"/>
  <c r="N47" i="1"/>
  <c r="M48" i="1"/>
  <c r="O48" i="1" s="1"/>
  <c r="N48" i="1"/>
  <c r="H48" i="1" s="1"/>
  <c r="M49" i="1"/>
  <c r="N49" i="1"/>
  <c r="I49" i="1" s="1"/>
  <c r="M50" i="1"/>
  <c r="O50" i="1" s="1"/>
  <c r="N50" i="1"/>
  <c r="M51" i="1"/>
  <c r="O51" i="1" s="1"/>
  <c r="N51" i="1"/>
  <c r="H51" i="1" s="1"/>
  <c r="M52" i="1"/>
  <c r="O52" i="1" s="1"/>
  <c r="N52" i="1"/>
  <c r="H52" i="1" s="1"/>
  <c r="M53" i="1"/>
  <c r="N53" i="1"/>
  <c r="M54" i="1"/>
  <c r="N54" i="1"/>
  <c r="H54" i="1" s="1"/>
  <c r="M55" i="1"/>
  <c r="N55" i="1"/>
  <c r="M56" i="1"/>
  <c r="O56" i="1" s="1"/>
  <c r="N56" i="1"/>
  <c r="M57" i="1"/>
  <c r="N57" i="1"/>
  <c r="H57" i="1" s="1"/>
  <c r="M58" i="1"/>
  <c r="O58" i="1" s="1"/>
  <c r="N58" i="1"/>
  <c r="H58" i="1" s="1"/>
  <c r="M59" i="1"/>
  <c r="N59" i="1"/>
  <c r="M60" i="1"/>
  <c r="O60" i="1" s="1"/>
  <c r="N60" i="1"/>
  <c r="I60" i="1" s="1"/>
  <c r="M61" i="1"/>
  <c r="N61" i="1"/>
  <c r="M62" i="1"/>
  <c r="O62" i="1" s="1"/>
  <c r="N62" i="1"/>
  <c r="M63" i="1"/>
  <c r="O63" i="1" s="1"/>
  <c r="N63" i="1"/>
  <c r="I63" i="1" s="1"/>
  <c r="M64" i="1"/>
  <c r="N64" i="1"/>
  <c r="M65" i="1"/>
  <c r="N65" i="1"/>
  <c r="I65" i="1" s="1"/>
  <c r="M66" i="1"/>
  <c r="N66" i="1"/>
  <c r="M67" i="1"/>
  <c r="N67" i="1"/>
  <c r="I67" i="1" s="1"/>
  <c r="M68" i="1"/>
  <c r="O68" i="1" s="1"/>
  <c r="N68" i="1"/>
  <c r="M69" i="1"/>
  <c r="O69" i="1" s="1"/>
  <c r="N69" i="1"/>
  <c r="I69" i="1" s="1"/>
  <c r="M70" i="1"/>
  <c r="O70" i="1" s="1"/>
  <c r="N70" i="1"/>
  <c r="M71" i="1"/>
  <c r="N71" i="1"/>
  <c r="M72" i="1"/>
  <c r="O72" i="1" s="1"/>
  <c r="N72" i="1"/>
  <c r="I72" i="1" s="1"/>
  <c r="M73" i="1"/>
  <c r="N73" i="1"/>
  <c r="I73" i="1" s="1"/>
  <c r="M74" i="1"/>
  <c r="O74" i="1" s="1"/>
  <c r="N74" i="1"/>
  <c r="M75" i="1"/>
  <c r="N75" i="1"/>
  <c r="H75" i="1" s="1"/>
  <c r="M76" i="1"/>
  <c r="O76" i="1" s="1"/>
  <c r="N76" i="1"/>
  <c r="M77" i="1"/>
  <c r="N77" i="1"/>
  <c r="M78" i="1"/>
  <c r="N78" i="1"/>
  <c r="H78" i="1" s="1"/>
  <c r="M79" i="1"/>
  <c r="N79" i="1"/>
  <c r="H79" i="1" s="1"/>
  <c r="M80" i="1"/>
  <c r="N80" i="1"/>
  <c r="M81" i="1"/>
  <c r="O81" i="1" s="1"/>
  <c r="N81" i="1"/>
  <c r="H81" i="1" s="1"/>
  <c r="M82" i="1"/>
  <c r="N82" i="1"/>
  <c r="M83" i="1"/>
  <c r="N83" i="1"/>
  <c r="M84" i="1"/>
  <c r="O84" i="1" s="1"/>
  <c r="N84" i="1"/>
  <c r="I84" i="1" s="1"/>
  <c r="M85" i="1"/>
  <c r="N85" i="1"/>
  <c r="M86" i="1"/>
  <c r="O86" i="1" s="1"/>
  <c r="N86" i="1"/>
  <c r="I86" i="1" s="1"/>
  <c r="M87" i="1"/>
  <c r="N87" i="1"/>
  <c r="M88" i="1"/>
  <c r="N88" i="1"/>
  <c r="I88" i="1" s="1"/>
  <c r="M89" i="1"/>
  <c r="N89" i="1"/>
  <c r="M90" i="1"/>
  <c r="N90" i="1"/>
  <c r="I90" i="1" s="1"/>
  <c r="M91" i="1"/>
  <c r="N91" i="1"/>
  <c r="M92" i="1"/>
  <c r="O92" i="1" s="1"/>
  <c r="N92" i="1"/>
  <c r="I92" i="1" s="1"/>
  <c r="M93" i="1"/>
  <c r="O93" i="1" s="1"/>
  <c r="N93" i="1"/>
  <c r="M94" i="1"/>
  <c r="N94" i="1"/>
  <c r="I94" i="1" s="1"/>
  <c r="M95" i="1"/>
  <c r="N95" i="1"/>
  <c r="M96" i="1"/>
  <c r="O96" i="1" s="1"/>
  <c r="N96" i="1"/>
  <c r="I96" i="1" s="1"/>
  <c r="M97" i="1"/>
  <c r="N97" i="1"/>
  <c r="I97" i="1" s="1"/>
  <c r="M98" i="1"/>
  <c r="O98" i="1" s="1"/>
  <c r="N98" i="1"/>
  <c r="M99" i="1"/>
  <c r="O99" i="1" s="1"/>
  <c r="N99" i="1"/>
  <c r="H99" i="1" s="1"/>
  <c r="M100" i="1"/>
  <c r="O100" i="1" s="1"/>
  <c r="N100" i="1"/>
  <c r="H100" i="1" s="1"/>
  <c r="M101" i="1"/>
  <c r="N101" i="1"/>
  <c r="M102" i="1"/>
  <c r="N102" i="1"/>
  <c r="H102" i="1" s="1"/>
  <c r="M103" i="1"/>
  <c r="N103" i="1"/>
  <c r="M104" i="1"/>
  <c r="O104" i="1" s="1"/>
  <c r="N104" i="1"/>
  <c r="M105" i="1"/>
  <c r="N105" i="1"/>
  <c r="H105" i="1" s="1"/>
  <c r="M106" i="1"/>
  <c r="O106" i="1" s="1"/>
  <c r="N106" i="1"/>
  <c r="H106" i="1" s="1"/>
  <c r="M107" i="1"/>
  <c r="N107" i="1"/>
  <c r="M108" i="1"/>
  <c r="O108" i="1" s="1"/>
  <c r="N108" i="1"/>
  <c r="H108" i="1" s="1"/>
  <c r="M109" i="1"/>
  <c r="N109" i="1"/>
  <c r="M110" i="1"/>
  <c r="O110" i="1" s="1"/>
  <c r="N110" i="1"/>
  <c r="M111" i="1"/>
  <c r="O111" i="1" s="1"/>
  <c r="N111" i="1"/>
  <c r="I111" i="1" s="1"/>
  <c r="M112" i="1"/>
  <c r="N112" i="1"/>
  <c r="M113" i="1"/>
  <c r="N113" i="1"/>
  <c r="I113" i="1" s="1"/>
  <c r="M114" i="1"/>
  <c r="N114" i="1"/>
  <c r="M115" i="1"/>
  <c r="N115" i="1"/>
  <c r="I115" i="1" s="1"/>
  <c r="M116" i="1"/>
  <c r="O116" i="1" s="1"/>
  <c r="N116" i="1"/>
  <c r="M117" i="1"/>
  <c r="O117" i="1" s="1"/>
  <c r="N117" i="1"/>
  <c r="I117" i="1" s="1"/>
  <c r="M118" i="1"/>
  <c r="O118" i="1" s="1"/>
  <c r="N118" i="1"/>
  <c r="M119" i="1"/>
  <c r="N119" i="1"/>
  <c r="I119" i="1" s="1"/>
  <c r="M120" i="1"/>
  <c r="O120" i="1" s="1"/>
  <c r="N120" i="1"/>
  <c r="M121" i="1"/>
  <c r="N121" i="1"/>
  <c r="I121" i="1" s="1"/>
  <c r="M122" i="1"/>
  <c r="O122" i="1" s="1"/>
  <c r="N122" i="1"/>
  <c r="H122" i="1" s="1"/>
  <c r="M123" i="1"/>
  <c r="O123" i="1" s="1"/>
  <c r="N123" i="1"/>
  <c r="H123" i="1" s="1"/>
  <c r="M124" i="1"/>
  <c r="O124" i="1" s="1"/>
  <c r="N124" i="1"/>
  <c r="M125" i="1"/>
  <c r="N125" i="1"/>
  <c r="M126" i="1"/>
  <c r="N126" i="1"/>
  <c r="H126" i="1" s="1"/>
  <c r="M127" i="1"/>
  <c r="N127" i="1"/>
  <c r="H127" i="1" s="1"/>
  <c r="M128" i="1"/>
  <c r="O128" i="1" s="1"/>
  <c r="N128" i="1"/>
  <c r="M129" i="1"/>
  <c r="O129" i="1" s="1"/>
  <c r="N129" i="1"/>
  <c r="H129" i="1" s="1"/>
  <c r="M130" i="1"/>
  <c r="O130" i="1" s="1"/>
  <c r="N130" i="1"/>
  <c r="M131" i="1"/>
  <c r="N131" i="1"/>
  <c r="M132" i="1"/>
  <c r="O132" i="1" s="1"/>
  <c r="N132" i="1"/>
  <c r="M133" i="1"/>
  <c r="N133" i="1"/>
  <c r="M134" i="1"/>
  <c r="O134" i="1" s="1"/>
  <c r="N134" i="1"/>
  <c r="H134" i="1" s="1"/>
  <c r="M135" i="1"/>
  <c r="O135" i="1" s="1"/>
  <c r="N135" i="1"/>
  <c r="I135" i="1" s="1"/>
  <c r="M136" i="1"/>
  <c r="O136" i="1" s="1"/>
  <c r="N136" i="1"/>
  <c r="M137" i="1"/>
  <c r="N137" i="1"/>
  <c r="M138" i="1"/>
  <c r="N138" i="1"/>
  <c r="I138" i="1" s="1"/>
  <c r="M139" i="1"/>
  <c r="N139" i="1"/>
  <c r="M140" i="1"/>
  <c r="O140" i="1" s="1"/>
  <c r="N140" i="1"/>
  <c r="I140" i="1" s="1"/>
  <c r="M141" i="1"/>
  <c r="O141" i="1" s="1"/>
  <c r="N141" i="1"/>
  <c r="H141" i="1" s="1"/>
  <c r="M142" i="1"/>
  <c r="O142" i="1" s="1"/>
  <c r="N142" i="1"/>
  <c r="I142" i="1" s="1"/>
  <c r="M143" i="1"/>
  <c r="N143" i="1"/>
  <c r="M144" i="1"/>
  <c r="O144" i="1" s="1"/>
  <c r="N144" i="1"/>
  <c r="I144" i="1" s="1"/>
  <c r="M145" i="1"/>
  <c r="N145" i="1"/>
  <c r="M146" i="1"/>
  <c r="O146" i="1" s="1"/>
  <c r="N146" i="1"/>
  <c r="H146" i="1" s="1"/>
  <c r="M147" i="1"/>
  <c r="O147" i="1" s="1"/>
  <c r="N147" i="1"/>
  <c r="M148" i="1"/>
  <c r="O148" i="1" s="1"/>
  <c r="N148" i="1"/>
  <c r="H148" i="1" s="1"/>
  <c r="M149" i="1"/>
  <c r="N149" i="1"/>
  <c r="M150" i="1"/>
  <c r="N150" i="1"/>
  <c r="I150" i="1" s="1"/>
  <c r="M151" i="1"/>
  <c r="N151" i="1"/>
  <c r="M152" i="1"/>
  <c r="N152" i="1"/>
  <c r="I152" i="1" s="1"/>
  <c r="M153" i="1"/>
  <c r="O153" i="1" s="1"/>
  <c r="N153" i="1"/>
  <c r="M154" i="1"/>
  <c r="O154" i="1" s="1"/>
  <c r="N154" i="1"/>
  <c r="I154" i="1" s="1"/>
  <c r="M155" i="1"/>
  <c r="N155" i="1"/>
  <c r="M156" i="1"/>
  <c r="J156" i="1" s="1"/>
  <c r="N156" i="1"/>
  <c r="M157" i="1"/>
  <c r="N157" i="1"/>
  <c r="M158" i="1"/>
  <c r="O158" i="1" s="1"/>
  <c r="N158" i="1"/>
  <c r="M159" i="1"/>
  <c r="O159" i="1" s="1"/>
  <c r="N159" i="1"/>
  <c r="M160" i="1"/>
  <c r="O160" i="1" s="1"/>
  <c r="N160" i="1"/>
  <c r="M161" i="1"/>
  <c r="N161" i="1"/>
  <c r="H161" i="1" s="1"/>
  <c r="M162" i="1"/>
  <c r="N162" i="1"/>
  <c r="H162" i="1" s="1"/>
  <c r="M163" i="1"/>
  <c r="N163" i="1"/>
  <c r="M164" i="1"/>
  <c r="O164" i="1" s="1"/>
  <c r="N164" i="1"/>
  <c r="H164" i="1" s="1"/>
  <c r="M165" i="1"/>
  <c r="O165" i="1" s="1"/>
  <c r="N165" i="1"/>
  <c r="H165" i="1" s="1"/>
  <c r="M166" i="1"/>
  <c r="O166" i="1" s="1"/>
  <c r="N166" i="1"/>
  <c r="M167" i="1"/>
  <c r="N167" i="1"/>
  <c r="H167" i="1" s="1"/>
  <c r="M168" i="1"/>
  <c r="O168" i="1" s="1"/>
  <c r="N168" i="1"/>
  <c r="H168" i="1" s="1"/>
  <c r="M169" i="1"/>
  <c r="N169" i="1"/>
  <c r="M170" i="1"/>
  <c r="O170" i="1" s="1"/>
  <c r="N170" i="1"/>
  <c r="H170" i="1" s="1"/>
  <c r="M171" i="1"/>
  <c r="O171" i="1" s="1"/>
  <c r="N171" i="1"/>
  <c r="M172" i="1"/>
  <c r="O172" i="1" s="1"/>
  <c r="N172" i="1"/>
  <c r="M173" i="1"/>
  <c r="N173" i="1"/>
  <c r="M174" i="1"/>
  <c r="N174" i="1"/>
  <c r="H174" i="1" s="1"/>
  <c r="M175" i="1"/>
  <c r="N175" i="1"/>
  <c r="M176" i="1"/>
  <c r="O176" i="1" s="1"/>
  <c r="N176" i="1"/>
  <c r="M177" i="1"/>
  <c r="O177" i="1" s="1"/>
  <c r="N177" i="1"/>
  <c r="M178" i="1"/>
  <c r="O178" i="1" s="1"/>
  <c r="N178" i="1"/>
  <c r="M179" i="1"/>
  <c r="N179" i="1"/>
  <c r="I179" i="1" s="1"/>
  <c r="M180" i="1"/>
  <c r="O180" i="1" s="1"/>
  <c r="N180" i="1"/>
  <c r="M181" i="1"/>
  <c r="N181" i="1"/>
  <c r="I181" i="1" s="1"/>
  <c r="M182" i="1"/>
  <c r="O182" i="1" s="1"/>
  <c r="N182" i="1"/>
  <c r="M183" i="1"/>
  <c r="O183" i="1" s="1"/>
  <c r="N183" i="1"/>
  <c r="I183" i="1" s="1"/>
  <c r="M184" i="1"/>
  <c r="O184" i="1" s="1"/>
  <c r="N184" i="1"/>
  <c r="M185" i="1"/>
  <c r="N185" i="1"/>
  <c r="I185" i="1" s="1"/>
  <c r="M186" i="1"/>
  <c r="O186" i="1" s="1"/>
  <c r="N186" i="1"/>
  <c r="M187" i="1"/>
  <c r="N187" i="1"/>
  <c r="M188" i="1"/>
  <c r="O188" i="1" s="1"/>
  <c r="N188" i="1"/>
  <c r="H188" i="1" s="1"/>
  <c r="M189" i="1"/>
  <c r="O189" i="1" s="1"/>
  <c r="N189" i="1"/>
  <c r="H189" i="1" s="1"/>
  <c r="M190" i="1"/>
  <c r="N190" i="1"/>
  <c r="M191" i="1"/>
  <c r="N191" i="1"/>
  <c r="M192" i="1"/>
  <c r="O192" i="1" s="1"/>
  <c r="N192" i="1"/>
  <c r="H192" i="1" s="1"/>
  <c r="M193" i="1"/>
  <c r="N193" i="1"/>
  <c r="M194" i="1"/>
  <c r="O194" i="1" s="1"/>
  <c r="N194" i="1"/>
  <c r="M195" i="1"/>
  <c r="O195" i="1" s="1"/>
  <c r="N195" i="1"/>
  <c r="H195" i="1" s="1"/>
  <c r="M196" i="1"/>
  <c r="O196" i="1" s="1"/>
  <c r="N196" i="1"/>
  <c r="H196" i="1" s="1"/>
  <c r="M197" i="1"/>
  <c r="N197" i="1"/>
  <c r="M198" i="1"/>
  <c r="O198" i="1" s="1"/>
  <c r="N198" i="1"/>
  <c r="H198" i="1" s="1"/>
  <c r="M199" i="1"/>
  <c r="N199" i="1"/>
  <c r="M200" i="1"/>
  <c r="O200" i="1" s="1"/>
  <c r="N200" i="1"/>
  <c r="M201" i="1"/>
  <c r="O201" i="1" s="1"/>
  <c r="N201" i="1"/>
  <c r="H201" i="1" s="1"/>
  <c r="M202" i="1"/>
  <c r="O202" i="1" s="1"/>
  <c r="N202" i="1"/>
  <c r="H202" i="1" s="1"/>
  <c r="M203" i="1"/>
  <c r="N203" i="1"/>
  <c r="H203" i="1" s="1"/>
  <c r="M204" i="1"/>
  <c r="N204" i="1"/>
  <c r="H204" i="1" s="1"/>
  <c r="M205" i="1"/>
  <c r="N205" i="1"/>
  <c r="M206" i="1"/>
  <c r="O206" i="1" s="1"/>
  <c r="N206" i="1"/>
  <c r="H206" i="1" s="1"/>
  <c r="M207" i="1"/>
  <c r="O207" i="1" s="1"/>
  <c r="N207" i="1"/>
  <c r="M208" i="1"/>
  <c r="O208" i="1" s="1"/>
  <c r="N208" i="1"/>
  <c r="M209" i="1"/>
  <c r="N209" i="1"/>
  <c r="H209" i="1" s="1"/>
  <c r="M210" i="1"/>
  <c r="O210" i="1" s="1"/>
  <c r="N210" i="1"/>
  <c r="H210" i="1" s="1"/>
  <c r="M211" i="1"/>
  <c r="N211" i="1"/>
  <c r="M212" i="1"/>
  <c r="O212" i="1" s="1"/>
  <c r="N212" i="1"/>
  <c r="M213" i="1"/>
  <c r="O213" i="1" s="1"/>
  <c r="N213" i="1"/>
  <c r="H213" i="1" s="1"/>
  <c r="M214" i="1"/>
  <c r="O214" i="1" s="1"/>
  <c r="N214" i="1"/>
  <c r="H214" i="1" s="1"/>
  <c r="M215" i="1"/>
  <c r="N215" i="1"/>
  <c r="M216" i="1"/>
  <c r="O216" i="1" s="1"/>
  <c r="N216" i="1"/>
  <c r="M217" i="1"/>
  <c r="N217" i="1"/>
  <c r="H217" i="1" s="1"/>
  <c r="M218" i="1"/>
  <c r="O218" i="1" s="1"/>
  <c r="N218" i="1"/>
  <c r="H218" i="1" s="1"/>
  <c r="M219" i="1"/>
  <c r="O219" i="1" s="1"/>
  <c r="N219" i="1"/>
  <c r="M220" i="1"/>
  <c r="O220" i="1" s="1"/>
  <c r="N220" i="1"/>
  <c r="H220" i="1" s="1"/>
  <c r="M221" i="1"/>
  <c r="O221" i="1" s="1"/>
  <c r="N221" i="1"/>
  <c r="M222" i="1"/>
  <c r="O222" i="1" s="1"/>
  <c r="N222" i="1"/>
  <c r="M223" i="1"/>
  <c r="N223" i="1"/>
  <c r="H223" i="1" s="1"/>
  <c r="M224" i="1"/>
  <c r="O224" i="1" s="1"/>
  <c r="N224" i="1"/>
  <c r="H224" i="1" s="1"/>
  <c r="M225" i="1"/>
  <c r="O225" i="1" s="1"/>
  <c r="N225" i="1"/>
  <c r="M226" i="1"/>
  <c r="O226" i="1" s="1"/>
  <c r="N226" i="1"/>
  <c r="H226" i="1" s="1"/>
  <c r="M227" i="1"/>
  <c r="O227" i="1" s="1"/>
  <c r="N227" i="1"/>
  <c r="H227" i="1" s="1"/>
  <c r="M228" i="1"/>
  <c r="O228" i="1" s="1"/>
  <c r="N228" i="1"/>
  <c r="H228" i="1" s="1"/>
  <c r="M229" i="1"/>
  <c r="N229" i="1"/>
  <c r="M230" i="1"/>
  <c r="O230" i="1" s="1"/>
  <c r="N230" i="1"/>
  <c r="H230" i="1" s="1"/>
  <c r="M231" i="1"/>
  <c r="O231" i="1" s="1"/>
  <c r="N231" i="1"/>
  <c r="H231" i="1" s="1"/>
  <c r="M232" i="1"/>
  <c r="O232" i="1" s="1"/>
  <c r="N232" i="1"/>
  <c r="H232" i="1" s="1"/>
  <c r="M233" i="1"/>
  <c r="O233" i="1" s="1"/>
  <c r="N233" i="1"/>
  <c r="M234" i="1"/>
  <c r="O234" i="1" s="1"/>
  <c r="N234" i="1"/>
  <c r="H234" i="1" s="1"/>
  <c r="M235" i="1"/>
  <c r="O235" i="1" s="1"/>
  <c r="N235" i="1"/>
  <c r="M236" i="1"/>
  <c r="O236" i="1" s="1"/>
  <c r="N236" i="1"/>
  <c r="H236" i="1" s="1"/>
  <c r="M237" i="1"/>
  <c r="O237" i="1" s="1"/>
  <c r="N237" i="1"/>
  <c r="H237" i="1" s="1"/>
  <c r="N238" i="1"/>
  <c r="M239" i="1"/>
  <c r="O239" i="1" s="1"/>
  <c r="N239" i="1"/>
  <c r="H239" i="1" s="1"/>
  <c r="M240" i="1"/>
  <c r="O240" i="1" s="1"/>
  <c r="N240" i="1"/>
  <c r="H240" i="1" s="1"/>
  <c r="M241" i="1"/>
  <c r="O241" i="1" s="1"/>
  <c r="N241" i="1"/>
  <c r="M242" i="1"/>
  <c r="O242" i="1" s="1"/>
  <c r="N242" i="1"/>
  <c r="H242" i="1" s="1"/>
  <c r="M243" i="1"/>
  <c r="O243" i="1" s="1"/>
  <c r="N243" i="1"/>
  <c r="H243" i="1" s="1"/>
  <c r="M244" i="1"/>
  <c r="O244" i="1" s="1"/>
  <c r="N244" i="1"/>
  <c r="H244" i="1" s="1"/>
  <c r="M245" i="1"/>
  <c r="O245" i="1" s="1"/>
  <c r="N245" i="1"/>
  <c r="H245" i="1" s="1"/>
  <c r="M246" i="1"/>
  <c r="O246" i="1" s="1"/>
  <c r="N246" i="1"/>
  <c r="H246" i="1" s="1"/>
  <c r="M247" i="1"/>
  <c r="O247" i="1" s="1"/>
  <c r="M248" i="1"/>
  <c r="O248" i="1" s="1"/>
  <c r="N248" i="1"/>
  <c r="H248" i="1" s="1"/>
  <c r="M249" i="1"/>
  <c r="O249" i="1" s="1"/>
  <c r="N249" i="1"/>
  <c r="H249" i="1" s="1"/>
  <c r="M250" i="1"/>
  <c r="O250" i="1" s="1"/>
  <c r="N250" i="1"/>
  <c r="H250" i="1" s="1"/>
  <c r="M251" i="1"/>
  <c r="O251" i="1" s="1"/>
  <c r="N251" i="1"/>
  <c r="H251" i="1" s="1"/>
  <c r="M252" i="1"/>
  <c r="O252" i="1" s="1"/>
  <c r="N252" i="1"/>
  <c r="H252" i="1" s="1"/>
  <c r="M253" i="1"/>
  <c r="O253" i="1" s="1"/>
  <c r="N253" i="1"/>
  <c r="H253" i="1" s="1"/>
  <c r="M254" i="1"/>
  <c r="O254" i="1" s="1"/>
  <c r="N254" i="1"/>
  <c r="H254" i="1" s="1"/>
  <c r="M255" i="1"/>
  <c r="O255" i="1" s="1"/>
  <c r="N255" i="1"/>
  <c r="H255" i="1" s="1"/>
  <c r="M256" i="1"/>
  <c r="O256" i="1" s="1"/>
  <c r="N256" i="1"/>
  <c r="H256" i="1" s="1"/>
  <c r="M257" i="1"/>
  <c r="O257" i="1" s="1"/>
  <c r="N257" i="1"/>
  <c r="H257" i="1" s="1"/>
  <c r="M258" i="1"/>
  <c r="O258" i="1" s="1"/>
  <c r="N258" i="1"/>
  <c r="H258" i="1" s="1"/>
  <c r="M259" i="1"/>
  <c r="O259" i="1" s="1"/>
  <c r="N259" i="1"/>
  <c r="H259" i="1" s="1"/>
  <c r="M260" i="1"/>
  <c r="O260" i="1" s="1"/>
  <c r="N260" i="1"/>
  <c r="H260" i="1" s="1"/>
  <c r="M261" i="1"/>
  <c r="O261" i="1" s="1"/>
  <c r="N261" i="1"/>
  <c r="N2" i="1"/>
  <c r="M2" i="1"/>
  <c r="O2" i="1" s="1"/>
  <c r="O3" i="1"/>
  <c r="O4" i="1"/>
  <c r="O5" i="1"/>
  <c r="O6" i="1"/>
  <c r="O7" i="1"/>
  <c r="O10" i="1"/>
  <c r="O11" i="1"/>
  <c r="O13" i="1"/>
  <c r="O16" i="1"/>
  <c r="O17" i="1"/>
  <c r="O18" i="1"/>
  <c r="O19" i="1"/>
  <c r="O22" i="1"/>
  <c r="O23" i="1"/>
  <c r="O25" i="1"/>
  <c r="O27" i="1"/>
  <c r="O29" i="1"/>
  <c r="O30" i="1"/>
  <c r="O31" i="1"/>
  <c r="O35" i="1"/>
  <c r="O37" i="1"/>
  <c r="O41" i="1"/>
  <c r="O42" i="1"/>
  <c r="O43" i="1"/>
  <c r="O45" i="1"/>
  <c r="O46" i="1"/>
  <c r="O47" i="1"/>
  <c r="O49" i="1"/>
  <c r="O53" i="1"/>
  <c r="O54" i="1"/>
  <c r="O55" i="1"/>
  <c r="O57" i="1"/>
  <c r="O59" i="1"/>
  <c r="O61" i="1"/>
  <c r="O64" i="1"/>
  <c r="O65" i="1"/>
  <c r="O66" i="1"/>
  <c r="O67" i="1"/>
  <c r="O71" i="1"/>
  <c r="O73" i="1"/>
  <c r="O75" i="1"/>
  <c r="O77" i="1"/>
  <c r="O78" i="1"/>
  <c r="O79" i="1"/>
  <c r="O80" i="1"/>
  <c r="O82" i="1"/>
  <c r="O83" i="1"/>
  <c r="O85" i="1"/>
  <c r="O87" i="1"/>
  <c r="O88" i="1"/>
  <c r="O89" i="1"/>
  <c r="O90" i="1"/>
  <c r="O91" i="1"/>
  <c r="O94" i="1"/>
  <c r="O95" i="1"/>
  <c r="O97" i="1"/>
  <c r="O101" i="1"/>
  <c r="O102" i="1"/>
  <c r="O103" i="1"/>
  <c r="O105" i="1"/>
  <c r="O107" i="1"/>
  <c r="O109" i="1"/>
  <c r="O112" i="1"/>
  <c r="O113" i="1"/>
  <c r="O114" i="1"/>
  <c r="O115" i="1"/>
  <c r="O119" i="1"/>
  <c r="O121" i="1"/>
  <c r="O125" i="1"/>
  <c r="O126" i="1"/>
  <c r="O127" i="1"/>
  <c r="O131" i="1"/>
  <c r="O133" i="1"/>
  <c r="O137" i="1"/>
  <c r="O138" i="1"/>
  <c r="O139" i="1"/>
  <c r="O143" i="1"/>
  <c r="O145" i="1"/>
  <c r="O149" i="1"/>
  <c r="O150" i="1"/>
  <c r="O151" i="1"/>
  <c r="O152" i="1"/>
  <c r="O155" i="1"/>
  <c r="O157" i="1"/>
  <c r="O161" i="1"/>
  <c r="O162" i="1"/>
  <c r="O163" i="1"/>
  <c r="O167" i="1"/>
  <c r="O169" i="1"/>
  <c r="O173" i="1"/>
  <c r="O174" i="1"/>
  <c r="O175" i="1"/>
  <c r="O179" i="1"/>
  <c r="O181" i="1"/>
  <c r="O185" i="1"/>
  <c r="O187" i="1"/>
  <c r="O190" i="1"/>
  <c r="O191" i="1"/>
  <c r="O193" i="1"/>
  <c r="O197" i="1"/>
  <c r="O199" i="1"/>
  <c r="O203" i="1"/>
  <c r="O204" i="1"/>
  <c r="O205" i="1"/>
  <c r="O209" i="1"/>
  <c r="O211" i="1"/>
  <c r="O215" i="1"/>
  <c r="O217" i="1"/>
  <c r="O223" i="1"/>
  <c r="O229" i="1"/>
  <c r="I4" i="1"/>
  <c r="H5" i="1"/>
  <c r="I5" i="1"/>
  <c r="I6" i="1"/>
  <c r="H7" i="1"/>
  <c r="I7" i="1"/>
  <c r="I9" i="1"/>
  <c r="I10" i="1"/>
  <c r="H11" i="1"/>
  <c r="I11" i="1"/>
  <c r="H14" i="1"/>
  <c r="I14" i="1"/>
  <c r="H15" i="1"/>
  <c r="H17" i="1"/>
  <c r="H18" i="1"/>
  <c r="I18" i="1"/>
  <c r="H19" i="1"/>
  <c r="H20" i="1"/>
  <c r="I20" i="1"/>
  <c r="H21" i="1"/>
  <c r="H23" i="1"/>
  <c r="I23" i="1"/>
  <c r="H25" i="1"/>
  <c r="H26" i="1"/>
  <c r="I26" i="1"/>
  <c r="I27" i="1"/>
  <c r="H28" i="1"/>
  <c r="I28" i="1"/>
  <c r="I30" i="1"/>
  <c r="I31" i="1"/>
  <c r="H32" i="1"/>
  <c r="I32" i="1"/>
  <c r="I33" i="1"/>
  <c r="H34" i="1"/>
  <c r="I34" i="1"/>
  <c r="H35" i="1"/>
  <c r="I35" i="1"/>
  <c r="H38" i="1"/>
  <c r="H39" i="1"/>
  <c r="H40" i="1"/>
  <c r="H41" i="1"/>
  <c r="I41" i="1"/>
  <c r="H42" i="1"/>
  <c r="H44" i="1"/>
  <c r="I45" i="1"/>
  <c r="H46" i="1"/>
  <c r="H47" i="1"/>
  <c r="I47" i="1"/>
  <c r="H49" i="1"/>
  <c r="I52" i="1"/>
  <c r="H53" i="1"/>
  <c r="I53" i="1"/>
  <c r="I54" i="1"/>
  <c r="H55" i="1"/>
  <c r="I55" i="1"/>
  <c r="I57" i="1"/>
  <c r="I58" i="1"/>
  <c r="H59" i="1"/>
  <c r="I59" i="1"/>
  <c r="H62" i="1"/>
  <c r="I62" i="1"/>
  <c r="H65" i="1"/>
  <c r="H66" i="1"/>
  <c r="I66" i="1"/>
  <c r="H67" i="1"/>
  <c r="H68" i="1"/>
  <c r="I68" i="1"/>
  <c r="H71" i="1"/>
  <c r="I71" i="1"/>
  <c r="H73" i="1"/>
  <c r="H74" i="1"/>
  <c r="I74" i="1"/>
  <c r="H76" i="1"/>
  <c r="I76" i="1"/>
  <c r="I78" i="1"/>
  <c r="I79" i="1"/>
  <c r="H80" i="1"/>
  <c r="I80" i="1"/>
  <c r="I81" i="1"/>
  <c r="H82" i="1"/>
  <c r="I82" i="1"/>
  <c r="H83" i="1"/>
  <c r="I83" i="1"/>
  <c r="H86" i="1"/>
  <c r="H87" i="1"/>
  <c r="I87" i="1"/>
  <c r="H88" i="1"/>
  <c r="H89" i="1"/>
  <c r="I89" i="1"/>
  <c r="H90" i="1"/>
  <c r="H92" i="1"/>
  <c r="H93" i="1"/>
  <c r="I93" i="1"/>
  <c r="H94" i="1"/>
  <c r="H95" i="1"/>
  <c r="I95" i="1"/>
  <c r="H97" i="1"/>
  <c r="I99" i="1"/>
  <c r="I100" i="1"/>
  <c r="H101" i="1"/>
  <c r="I101" i="1"/>
  <c r="I102" i="1"/>
  <c r="H103" i="1"/>
  <c r="I103" i="1"/>
  <c r="I105" i="1"/>
  <c r="I106" i="1"/>
  <c r="H107" i="1"/>
  <c r="I107" i="1"/>
  <c r="H110" i="1"/>
  <c r="I110" i="1"/>
  <c r="H111" i="1"/>
  <c r="H113" i="1"/>
  <c r="H114" i="1"/>
  <c r="I114" i="1"/>
  <c r="H115" i="1"/>
  <c r="H116" i="1"/>
  <c r="I116" i="1"/>
  <c r="H119" i="1"/>
  <c r="H120" i="1"/>
  <c r="I120" i="1"/>
  <c r="H121" i="1"/>
  <c r="I123" i="1"/>
  <c r="H124" i="1"/>
  <c r="I124" i="1"/>
  <c r="I126" i="1"/>
  <c r="I127" i="1"/>
  <c r="H128" i="1"/>
  <c r="I128" i="1"/>
  <c r="H130" i="1"/>
  <c r="I130" i="1"/>
  <c r="H132" i="1"/>
  <c r="I132" i="1"/>
  <c r="H135" i="1"/>
  <c r="H136" i="1"/>
  <c r="I136" i="1"/>
  <c r="H137" i="1"/>
  <c r="I137" i="1"/>
  <c r="H138" i="1"/>
  <c r="H140" i="1"/>
  <c r="H142" i="1"/>
  <c r="H143" i="1"/>
  <c r="I143" i="1"/>
  <c r="H145" i="1"/>
  <c r="I145" i="1"/>
  <c r="H147" i="1"/>
  <c r="I147" i="1"/>
  <c r="H149" i="1"/>
  <c r="I149" i="1"/>
  <c r="H151" i="1"/>
  <c r="I151" i="1"/>
  <c r="H152" i="1"/>
  <c r="H154" i="1"/>
  <c r="H155" i="1"/>
  <c r="I155" i="1"/>
  <c r="H156" i="1"/>
  <c r="I156" i="1"/>
  <c r="H157" i="1"/>
  <c r="I157" i="1"/>
  <c r="H158" i="1"/>
  <c r="I158" i="1"/>
  <c r="H160" i="1"/>
  <c r="I160" i="1"/>
  <c r="I162" i="1"/>
  <c r="H163" i="1"/>
  <c r="I163" i="1"/>
  <c r="I164" i="1"/>
  <c r="I165" i="1"/>
  <c r="I167" i="1"/>
  <c r="I168" i="1"/>
  <c r="H169" i="1"/>
  <c r="I169" i="1"/>
  <c r="I170" i="1"/>
  <c r="H171" i="1"/>
  <c r="I171" i="1"/>
  <c r="H173" i="1"/>
  <c r="I173" i="1"/>
  <c r="H176" i="1"/>
  <c r="I176" i="1"/>
  <c r="H177" i="1"/>
  <c r="I177" i="1"/>
  <c r="H178" i="1"/>
  <c r="I178" i="1"/>
  <c r="H179" i="1"/>
  <c r="H180" i="1"/>
  <c r="I180" i="1"/>
  <c r="H181" i="1"/>
  <c r="H182" i="1"/>
  <c r="I182" i="1"/>
  <c r="H183" i="1"/>
  <c r="H184" i="1"/>
  <c r="I184" i="1"/>
  <c r="H185" i="1"/>
  <c r="H187" i="1"/>
  <c r="I187" i="1"/>
  <c r="H190" i="1"/>
  <c r="I190" i="1"/>
  <c r="H191" i="1"/>
  <c r="I192" i="1"/>
  <c r="H193" i="1"/>
  <c r="I193" i="1"/>
  <c r="I195" i="1"/>
  <c r="I196" i="1"/>
  <c r="H197" i="1"/>
  <c r="I197" i="1"/>
  <c r="I198" i="1"/>
  <c r="H199" i="1"/>
  <c r="I199" i="1"/>
  <c r="H200" i="1"/>
  <c r="I200" i="1"/>
  <c r="I203" i="1"/>
  <c r="I204" i="1"/>
  <c r="H205" i="1"/>
  <c r="I205" i="1"/>
  <c r="I206" i="1"/>
  <c r="H207" i="1"/>
  <c r="I207" i="1"/>
  <c r="I209" i="1"/>
  <c r="H211" i="1"/>
  <c r="I211" i="1"/>
  <c r="H212" i="1"/>
  <c r="I212" i="1"/>
  <c r="H215" i="1"/>
  <c r="I215" i="1"/>
  <c r="I217" i="1"/>
  <c r="I218" i="1"/>
  <c r="H219" i="1"/>
  <c r="I219" i="1"/>
  <c r="I220" i="1"/>
  <c r="I221" i="1"/>
  <c r="I223" i="1"/>
  <c r="I224" i="1"/>
  <c r="H225" i="1"/>
  <c r="I225" i="1"/>
  <c r="H229" i="1"/>
  <c r="I229" i="1"/>
  <c r="I230" i="1"/>
  <c r="I231" i="1"/>
  <c r="I232" i="1"/>
  <c r="H233" i="1"/>
  <c r="I233" i="1"/>
  <c r="H235" i="1"/>
  <c r="I235" i="1"/>
  <c r="I236" i="1"/>
  <c r="H238" i="1"/>
  <c r="I238" i="1"/>
  <c r="H241" i="1"/>
  <c r="I241" i="1"/>
  <c r="I242" i="1"/>
  <c r="I245" i="1"/>
  <c r="H247" i="1"/>
  <c r="I247" i="1"/>
  <c r="I248" i="1"/>
  <c r="P251" i="1" l="1"/>
  <c r="P252" i="1"/>
  <c r="P255" i="1"/>
  <c r="P257" i="1"/>
  <c r="P258" i="1"/>
  <c r="P249" i="1"/>
  <c r="P261" i="1"/>
  <c r="I258" i="1"/>
  <c r="I237" i="1"/>
  <c r="I228" i="1"/>
  <c r="H144" i="1"/>
  <c r="H208" i="1"/>
  <c r="I208" i="1"/>
  <c r="H172" i="1"/>
  <c r="I172" i="1"/>
  <c r="H166" i="1"/>
  <c r="I166" i="1"/>
  <c r="H118" i="1"/>
  <c r="I118" i="1"/>
  <c r="H112" i="1"/>
  <c r="I112" i="1"/>
  <c r="H70" i="1"/>
  <c r="I70" i="1"/>
  <c r="H64" i="1"/>
  <c r="I64" i="1"/>
  <c r="H22" i="1"/>
  <c r="I22" i="1"/>
  <c r="H16" i="1"/>
  <c r="I16" i="1"/>
  <c r="H261" i="1"/>
  <c r="I249" i="1"/>
  <c r="I257" i="1"/>
  <c r="I246" i="1"/>
  <c r="H159" i="1"/>
  <c r="I159" i="1"/>
  <c r="H153" i="1"/>
  <c r="I153" i="1"/>
  <c r="I255" i="1"/>
  <c r="I75" i="1"/>
  <c r="H194" i="1"/>
  <c r="I194" i="1"/>
  <c r="H104" i="1"/>
  <c r="I104" i="1"/>
  <c r="H98" i="1"/>
  <c r="I98" i="1"/>
  <c r="H56" i="1"/>
  <c r="I56" i="1"/>
  <c r="H50" i="1"/>
  <c r="I50" i="1"/>
  <c r="H8" i="1"/>
  <c r="I8" i="1"/>
  <c r="I244" i="1"/>
  <c r="H150" i="1"/>
  <c r="H63" i="1"/>
  <c r="I234" i="1"/>
  <c r="I141" i="1"/>
  <c r="I243" i="1"/>
  <c r="I210" i="1"/>
  <c r="I129" i="1"/>
  <c r="H117" i="1"/>
  <c r="I51" i="1"/>
  <c r="I175" i="1"/>
  <c r="H175" i="1"/>
  <c r="H139" i="1"/>
  <c r="I139" i="1"/>
  <c r="I133" i="1"/>
  <c r="H133" i="1"/>
  <c r="I109" i="1"/>
  <c r="H109" i="1"/>
  <c r="H91" i="1"/>
  <c r="I91" i="1"/>
  <c r="I85" i="1"/>
  <c r="H85" i="1"/>
  <c r="I61" i="1"/>
  <c r="H61" i="1"/>
  <c r="H43" i="1"/>
  <c r="I43" i="1"/>
  <c r="I37" i="1"/>
  <c r="H37" i="1"/>
  <c r="I13" i="1"/>
  <c r="H13" i="1"/>
  <c r="I250" i="1"/>
  <c r="H222" i="1"/>
  <c r="I222" i="1"/>
  <c r="H216" i="1"/>
  <c r="I216" i="1"/>
  <c r="H186" i="1"/>
  <c r="I186" i="1"/>
  <c r="H69" i="1"/>
  <c r="I3" i="1"/>
  <c r="H131" i="1"/>
  <c r="I131" i="1"/>
  <c r="H125" i="1"/>
  <c r="I125" i="1"/>
  <c r="H77" i="1"/>
  <c r="I77" i="1"/>
  <c r="H29" i="1"/>
  <c r="I29" i="1"/>
  <c r="I174" i="1"/>
  <c r="I108" i="1"/>
  <c r="I48" i="1"/>
  <c r="I36" i="1"/>
  <c r="I240" i="1"/>
  <c r="H96" i="1"/>
  <c r="H84" i="1"/>
  <c r="H72" i="1"/>
  <c r="H60" i="1"/>
  <c r="H24" i="1"/>
  <c r="H12" i="1"/>
  <c r="I161" i="1"/>
  <c r="I239" i="1"/>
  <c r="I227" i="1"/>
  <c r="I148" i="1"/>
  <c r="I226" i="1"/>
  <c r="I214" i="1"/>
  <c r="I202" i="1"/>
  <c r="I189" i="1"/>
  <c r="I213" i="1"/>
  <c r="I201" i="1"/>
  <c r="I188" i="1"/>
  <c r="I146" i="1"/>
  <c r="I134" i="1"/>
  <c r="I122" i="1"/>
  <c r="O156" i="1"/>
  <c r="L261" i="1"/>
  <c r="I252" i="1" l="1"/>
  <c r="I251" i="1"/>
  <c r="I260" i="1"/>
  <c r="P260" i="1"/>
  <c r="I256" i="1"/>
  <c r="P256" i="1"/>
  <c r="P259" i="1"/>
  <c r="I259" i="1"/>
  <c r="P254" i="1"/>
  <c r="I254" i="1"/>
  <c r="I253" i="1"/>
  <c r="P253" i="1"/>
  <c r="I261" i="1"/>
  <c r="H2" i="1"/>
  <c r="I2" i="1" l="1"/>
</calcChain>
</file>

<file path=xl/comments1.xml><?xml version="1.0" encoding="utf-8"?>
<comments xmlns="http://schemas.openxmlformats.org/spreadsheetml/2006/main">
  <authors>
    <author>Linda Milena Mayo Cuervo</author>
  </authors>
  <commentList>
    <comment ref="F1" authorId="0" shapeId="0">
      <text>
        <r>
          <rPr>
            <b/>
            <sz val="9"/>
            <color indexed="81"/>
            <rFont val="Tahoma"/>
            <family val="2"/>
          </rPr>
          <t>Linda Milena Mayo Cuervo:</t>
        </r>
        <r>
          <rPr>
            <sz val="9"/>
            <color indexed="81"/>
            <rFont val="Tahoma"/>
            <family val="2"/>
          </rPr>
          <t xml:space="preserve">
Se complementa titulo</t>
        </r>
      </text>
    </comment>
    <comment ref="H1" authorId="0" shapeId="0">
      <text>
        <r>
          <rPr>
            <b/>
            <sz val="9"/>
            <color indexed="81"/>
            <rFont val="Tahoma"/>
            <family val="2"/>
          </rPr>
          <t>Linda Milena Mayo Cuervo:</t>
        </r>
        <r>
          <rPr>
            <sz val="9"/>
            <color indexed="81"/>
            <rFont val="Tahoma"/>
            <family val="2"/>
          </rPr>
          <t xml:space="preserve">
Se complementa titulo</t>
        </r>
      </text>
    </comment>
    <comment ref="I1" authorId="0" shapeId="0">
      <text>
        <r>
          <rPr>
            <b/>
            <sz val="9"/>
            <color indexed="81"/>
            <rFont val="Tahoma"/>
            <family val="2"/>
          </rPr>
          <t>Linda Milena Mayo Cuervo:</t>
        </r>
        <r>
          <rPr>
            <sz val="9"/>
            <color indexed="81"/>
            <rFont val="Tahoma"/>
            <family val="2"/>
          </rPr>
          <t xml:space="preserve">
Se cambia el nombre
</t>
        </r>
      </text>
    </comment>
  </commentList>
</comments>
</file>

<file path=xl/sharedStrings.xml><?xml version="1.0" encoding="utf-8"?>
<sst xmlns="http://schemas.openxmlformats.org/spreadsheetml/2006/main" count="801" uniqueCount="522">
  <si>
    <t>CÓDIGO
CONTRATO</t>
  </si>
  <si>
    <t>OBJETO DEL
CONTRATO</t>
  </si>
  <si>
    <t>FECHA
 INICIO</t>
  </si>
  <si>
    <t>FECHA TERMINACIÓN CONTRATO</t>
  </si>
  <si>
    <t xml:space="preserve"> VALOR
CONTRATO </t>
  </si>
  <si>
    <t>% EJECUCIÓN CONTRATO</t>
  </si>
  <si>
    <t>RECURSOS PENDIENTES DE EJECUTAR</t>
  </si>
  <si>
    <t>LIBERACIÓN RECURSOS POR TERMINACIÓN ANTICIPADA U OBSERVACIÓN</t>
  </si>
  <si>
    <t>tipo</t>
  </si>
  <si>
    <t>Persona natural</t>
  </si>
  <si>
    <t>TIPO DE MODIFICACIÓN</t>
  </si>
  <si>
    <t>156 DE 2025</t>
  </si>
  <si>
    <t>001 DE 2025</t>
  </si>
  <si>
    <t>002 DE 2025</t>
  </si>
  <si>
    <t>003 DE 2025</t>
  </si>
  <si>
    <t>004 DE 2025</t>
  </si>
  <si>
    <t>005 DE 2025</t>
  </si>
  <si>
    <t>006 DE 2025</t>
  </si>
  <si>
    <t>007 DE 2025</t>
  </si>
  <si>
    <t>008 DE 2025</t>
  </si>
  <si>
    <t>009 DE 2025</t>
  </si>
  <si>
    <t>010 DE 2025</t>
  </si>
  <si>
    <t>011 DE 2025</t>
  </si>
  <si>
    <t>012 DE 2025</t>
  </si>
  <si>
    <t>013 DE 2025</t>
  </si>
  <si>
    <t>014 DE 2025</t>
  </si>
  <si>
    <t>015 DE 2025</t>
  </si>
  <si>
    <t>016 DE 2025</t>
  </si>
  <si>
    <t>017 DE 2025</t>
  </si>
  <si>
    <t>018 DE 2025</t>
  </si>
  <si>
    <t>019 DE 2025</t>
  </si>
  <si>
    <t>020 DE 2025</t>
  </si>
  <si>
    <t>021 DE 2025</t>
  </si>
  <si>
    <t>022 DE 2025</t>
  </si>
  <si>
    <t>023 DE 2025</t>
  </si>
  <si>
    <t>024 DE 2025</t>
  </si>
  <si>
    <t>025 DE 2025</t>
  </si>
  <si>
    <t>026 DE 2025</t>
  </si>
  <si>
    <t>027 DE 2025</t>
  </si>
  <si>
    <t>028 DE 2025</t>
  </si>
  <si>
    <t>029 DE 2025</t>
  </si>
  <si>
    <t>030 DE 2025</t>
  </si>
  <si>
    <t>031 DE 2025</t>
  </si>
  <si>
    <t>032 DE 2025</t>
  </si>
  <si>
    <t>033 DE 2025</t>
  </si>
  <si>
    <t>034 DE 2025</t>
  </si>
  <si>
    <t>035 DE 2025</t>
  </si>
  <si>
    <t>036 DE 2025</t>
  </si>
  <si>
    <t>037 DE 2025</t>
  </si>
  <si>
    <t>038 DE 2025</t>
  </si>
  <si>
    <t>039 DE 2025</t>
  </si>
  <si>
    <t>040 DE 2025</t>
  </si>
  <si>
    <t>041 DE 2025</t>
  </si>
  <si>
    <t>042 DE 2025</t>
  </si>
  <si>
    <t>043 DE 2025</t>
  </si>
  <si>
    <t>044 DE 2025</t>
  </si>
  <si>
    <t>045 DE 2025</t>
  </si>
  <si>
    <t>046 DE 2025</t>
  </si>
  <si>
    <t>047 DE 2025</t>
  </si>
  <si>
    <t>048 DE 2025</t>
  </si>
  <si>
    <t>049 DE 2025</t>
  </si>
  <si>
    <t>050 DE 2025</t>
  </si>
  <si>
    <t>051 DE 2025</t>
  </si>
  <si>
    <t>052 DE 2025</t>
  </si>
  <si>
    <t>053 DE 2025</t>
  </si>
  <si>
    <t>054 DE 2025</t>
  </si>
  <si>
    <t>055 DE 2025</t>
  </si>
  <si>
    <t>056 DE 2025</t>
  </si>
  <si>
    <t>057 DE 2025</t>
  </si>
  <si>
    <t>058 DE 2025</t>
  </si>
  <si>
    <t>059 DE 2025</t>
  </si>
  <si>
    <t>060 DE 2025</t>
  </si>
  <si>
    <t>061 DE 2025</t>
  </si>
  <si>
    <t>062 DE 2025</t>
  </si>
  <si>
    <t>063 DE 2025</t>
  </si>
  <si>
    <t>064 DE 2025</t>
  </si>
  <si>
    <t>065 DE 2025</t>
  </si>
  <si>
    <t>066 DE 2025</t>
  </si>
  <si>
    <t>067 DE 2025</t>
  </si>
  <si>
    <t>068 DE 2025</t>
  </si>
  <si>
    <t>069 DE 2025</t>
  </si>
  <si>
    <t>070 DE 2025</t>
  </si>
  <si>
    <t>071 DE 2025</t>
  </si>
  <si>
    <t>072 DE 2025</t>
  </si>
  <si>
    <t>073 DE 2025</t>
  </si>
  <si>
    <t>074 DE 2025</t>
  </si>
  <si>
    <t>075 DE 2025</t>
  </si>
  <si>
    <t>076 DE 2025</t>
  </si>
  <si>
    <t>077 DE 2025</t>
  </si>
  <si>
    <t>078 DE 2025</t>
  </si>
  <si>
    <t>079 DE 2025</t>
  </si>
  <si>
    <t>080 DE 2025</t>
  </si>
  <si>
    <t>081 DE 2025</t>
  </si>
  <si>
    <t>082 DE 2025</t>
  </si>
  <si>
    <t>083 DE 2025</t>
  </si>
  <si>
    <t>084 DE 2025</t>
  </si>
  <si>
    <t>085 DE 2025</t>
  </si>
  <si>
    <t>086 DE 2025</t>
  </si>
  <si>
    <t>087 DE 2025</t>
  </si>
  <si>
    <t>088 DE 2025</t>
  </si>
  <si>
    <t>089 DE 2025</t>
  </si>
  <si>
    <t>090 DE 2025</t>
  </si>
  <si>
    <t>091 DE 2025</t>
  </si>
  <si>
    <t>092 DE 2025</t>
  </si>
  <si>
    <t>093 DE 2025</t>
  </si>
  <si>
    <t>094 DE 2025</t>
  </si>
  <si>
    <t>095 DE 2025</t>
  </si>
  <si>
    <t>096 DE 2025</t>
  </si>
  <si>
    <t>097 DE 2025</t>
  </si>
  <si>
    <t>098 DE 2025</t>
  </si>
  <si>
    <t>099 DE 2025</t>
  </si>
  <si>
    <t>100 DE 2025</t>
  </si>
  <si>
    <t>101 DE 2025</t>
  </si>
  <si>
    <t>102 DE 2025</t>
  </si>
  <si>
    <t>103 DE 2025</t>
  </si>
  <si>
    <t>104 DE 2025</t>
  </si>
  <si>
    <t>105 DE 2025</t>
  </si>
  <si>
    <t>106 DE 2025</t>
  </si>
  <si>
    <t>107 DE 2025</t>
  </si>
  <si>
    <t>108 DE 2025</t>
  </si>
  <si>
    <t>109 DE 2025</t>
  </si>
  <si>
    <t>110 DE 2025</t>
  </si>
  <si>
    <t>111 DE 2025</t>
  </si>
  <si>
    <t>112 DE 2025</t>
  </si>
  <si>
    <t>113 DE 2025</t>
  </si>
  <si>
    <t>114 DE 2025</t>
  </si>
  <si>
    <t>115 DE 2025</t>
  </si>
  <si>
    <t>116 DE 2025</t>
  </si>
  <si>
    <t>117 DE 2025</t>
  </si>
  <si>
    <t>118 DE 2025</t>
  </si>
  <si>
    <t>119 DE 2025</t>
  </si>
  <si>
    <t>120 DE 2025</t>
  </si>
  <si>
    <t>121 DE 2025</t>
  </si>
  <si>
    <t>122 DE 2025</t>
  </si>
  <si>
    <t>123 DE 2025</t>
  </si>
  <si>
    <t>124 DE 2025</t>
  </si>
  <si>
    <t>125 DE 2025</t>
  </si>
  <si>
    <t>126 DE 2025</t>
  </si>
  <si>
    <t>127 DE 2025</t>
  </si>
  <si>
    <t>128 DE 2025</t>
  </si>
  <si>
    <t>129 DE 2025</t>
  </si>
  <si>
    <t>130 DE 2025</t>
  </si>
  <si>
    <t>131 DE 2025</t>
  </si>
  <si>
    <t>132 DE 2025</t>
  </si>
  <si>
    <t>133 DE 2025</t>
  </si>
  <si>
    <t>134 DE 2025</t>
  </si>
  <si>
    <t>135 DE 2025</t>
  </si>
  <si>
    <t>136 DE 2025</t>
  </si>
  <si>
    <t>137 DE 2025</t>
  </si>
  <si>
    <t>138 DE 2025</t>
  </si>
  <si>
    <t>139 DE 2025</t>
  </si>
  <si>
    <t>140 DE 2025</t>
  </si>
  <si>
    <t>142 DE 2025</t>
  </si>
  <si>
    <t>143 DE 2025</t>
  </si>
  <si>
    <t>144 DE 2025</t>
  </si>
  <si>
    <t>145 DE 2025</t>
  </si>
  <si>
    <t>146 DE 2025</t>
  </si>
  <si>
    <t>147 DE 2025</t>
  </si>
  <si>
    <t>148 DE 2025</t>
  </si>
  <si>
    <t>149 DE 2025</t>
  </si>
  <si>
    <t>150 DE 2025</t>
  </si>
  <si>
    <t>151 DE 2025</t>
  </si>
  <si>
    <t>152 DE 2025</t>
  </si>
  <si>
    <t>153 DE 2025</t>
  </si>
  <si>
    <t>154 DE 2025</t>
  </si>
  <si>
    <t>155 DE 2025</t>
  </si>
  <si>
    <t>158 DE 2025</t>
  </si>
  <si>
    <t>159 DE 2025</t>
  </si>
  <si>
    <t>160 DE 2025</t>
  </si>
  <si>
    <t>161 DE 2025</t>
  </si>
  <si>
    <t>162 DE 2025</t>
  </si>
  <si>
    <t>163 DE 2025</t>
  </si>
  <si>
    <t>164 DE 2025</t>
  </si>
  <si>
    <t>165 DE 2025</t>
  </si>
  <si>
    <t>166 DE 2025</t>
  </si>
  <si>
    <t>167 DE 2025</t>
  </si>
  <si>
    <t>168 DE 2025</t>
  </si>
  <si>
    <t>169 DE 2025</t>
  </si>
  <si>
    <t>170 DE 2025</t>
  </si>
  <si>
    <t>171 DE 2025</t>
  </si>
  <si>
    <t>172 DE 2025</t>
  </si>
  <si>
    <t>174 DE 2025</t>
  </si>
  <si>
    <t>Contrato interadministrativo de mandato sin representación para la gestión y operación logística de encuentros institucionales, disposición de espacios y el desarrollo de estrategias para la divulgación de la oferta misional de la Agencia de Educación Postsecundaria de Medellín – SAPIENCIA.</t>
  </si>
  <si>
    <t>Prestación de Servicios de forma temporal como Profesional III en la Subdirección Administrativa, Financiera y de Apoyo a la Gestión, para apoyar la Gestión Financiera y Presupuestal en todas las etapas del ciclo presupuestal de la Agencia de Educación Postsecundaria de Medellín – SAPIENCIA.</t>
  </si>
  <si>
    <t>Prestación de servicios de forma temporal como técnico II en la Subdirección Administrativa, Financiera y de Apoyo a la Gestión, para apoyar en la administración documental y archivística desde la planeación, hasta la valoración y en la utilización adecuada de la información que conforma el archivo general de Sapiencia.</t>
  </si>
  <si>
    <t>Prestación de servicios de forma temporal como profesional I en la Oficina Asesora Jurídica para brindar apoyo en las actividades administrativas y en la articulación de operaciones logísticas en las diferentes etapas de contratación en la gestión de la Agencia de Educación Postsecundaria de Medellín – SAPIENCIA.</t>
  </si>
  <si>
    <t>Prestación de servicios de forma temporal como Especialista II en la Subdirección Administrativa, Financiera y de Apoyo a la Gestión, para contribuir al desarrollo de actividades relacionadas con la integración, ejecución, seguimiento y optimización de instrumentos administrativos y de planificación, orientados al fortalecimiento de los procesos gestionados por la Subdirección Administrativa, Financiera y de Apoyo a la Gestión de la Agencia de Educación Postsecundaria de Medellín – SAPIENCIA.</t>
  </si>
  <si>
    <t>Prestación de servicios de forma temporal como Profesional I, en la Subdirección Administrativa Financiera para el apoyo integral en la gestión de administrativa, documental, financiera que permita facilitar los procesos y contribuir al correcto funcionamiento de la Agencia de Educación Postsecundaria de Medellín – Sapiencia.</t>
  </si>
  <si>
    <t>Prestación de servicios de forma temporal como Asesor I en la Dirección General, para apoyar la planificación, ejecución y monitoreo de las actividades derivadas de la gestión administrativa y financiera de la Agencia, en el marco de las normas, políticas y procedimientos establecidos en la materia</t>
  </si>
  <si>
    <t>Prestación de servicios de forma temporal como Asesor I en la Dirección General para el apoyo en actividades jurídicas y administrativas además prestara asesoría jurídica a las dependencias administrativas y misionales de la Agencia de Educación Postsecundaria de Medellín – Sapiencia</t>
  </si>
  <si>
    <t>Prestación de servicios de manera temporal como Profesional I en la Subdirección Administrativa, Financiera y de Apoyo a la Gestión, para apoyar las actividades de mantenimiento y gestión de la infraestructura de la Agencia de Educación Postsecundaria de Medellín – Sapiencia. Este apoyo incluye la intervención técnica en sistemas de bombeo, eléctricos, térmicos, e hidráulicos, así como en los demás sistemas y componentes asociados, garantizando su correcto funcionamiento en las sedes</t>
  </si>
  <si>
    <t>Prestación de servicios de forma temporal como Profesional III en la Oficina Asesora Jurídica, para apoyar las actividades de defensa judicial y extrajudicial, atención de (PQRSDF) y gestión de pólizas de los contratos de la Agencia de Educación Postsecundaria de Medellín- Sapiencia</t>
  </si>
  <si>
    <t>Prestación de servicios de forma temporal como tecnólogo III en la Subdirección Administrativa, Financiera y de Apoyo a la Gestión, para apoyar en el proceso de Gestión Documental e instrumentos archivísticos de la Agencia de Educación Postsecundaria de Medellín –SAPIENCIA.</t>
  </si>
  <si>
    <t>Prestación de servicios de forma temporal como Especialista I en la Subdirección Administrativa, Financiera y de Apoyo para la gestión del proceso de tesorería y apoyar lo relacionado con los procesos contables y tributarios de la Agencia de Educación Postsecundaria de Medellín – SAPIENCIA.</t>
  </si>
  <si>
    <t>Prestación de servicios de forma temporal como Profesional en la Oficina Asesora Jurídica, para el apoyo a las actividades administrativas, operativas y de gestión documental relacionado con la Oficina Asesora Jurídica de la Agencia de Educación Postsecundaria de Medellín – SAPIENCIA.</t>
  </si>
  <si>
    <t>Prestación de Servicios de forma temporal como Especialista II en la Subdirección Administrativa, Financiera y de Apoyo a la Gestión, para apoyar en el proceso de Sistemas de las tecnologías de la Información de manera integral en todos sus componentes y herramientas para el cumplimiento de los objetivos de la Agencia de Educación Postsecundaria de Medellín – Sapiencia.</t>
  </si>
  <si>
    <t>Prestación de servicios de forma temporal como tecnólogo III en la Subdirección Administrativa, Financiera y de Apoyo a la Gestión para apoyar en el ejercicio de atención a la ciudadanía, a través de los diferentes canales de atención, de la misma manera realizar el seguimiento a las solicitudes en la Agencia de Educación Postsecundaria de Medellín – Sapiencia.</t>
  </si>
  <si>
    <t>Prestación de servicios de forma temporal como Profesional en la Subdirección, Administrativa, Financiera y de Apoyo a la Gestión, para apoyar la administración del Sistema de Gestión de la Seguridad y Salud en el Trabajo SG-SST, de la Agencia de Educación Postsecundaria de Medellín – Sapiencia.</t>
  </si>
  <si>
    <t>Prestación de servicios de forma temporal como Profesional en la Oficina Asesora Jurídica para brindar apoyo a las diferentes modalidades de la contratación, en función a la contratación de bienes y servicios requeridos por la Agencia para su normal funcionamiento y realizando un seguimiento constante a los procesos misionales y el acompañamiento legal en la Agencia de Educación Postsecundaria de Medellín-Sapiencia</t>
  </si>
  <si>
    <t>Prestación de servicios de forma temporal como Especialista II en la Oficina Asesora Jurídica para liderar los procesos de contratación requeridos bajo estándares de calidad, eficacia y eficiencia que contribuyan al efectivo cumplimiento de la adquisición pública de bienes y servicios que realiza la Agencia de Educación Postsecundaria de Medellín – SAPIENCIA.</t>
  </si>
  <si>
    <t>Prestación de servicios de forma temporal como profesional III en la Oficina Asesora Jurídica para brindar apoyo en la rendición de los contratos, actualización del PAI y las demás actividades administrativas y financieras incluyendo la articulación de operaciones logísticas en las diferentes etapas de contratación en la gestión de la Agencia de Educación Postsecundaria de Medellín – SAPIENCIA.</t>
  </si>
  <si>
    <t>Prestación de servicios de forma temporal como Especialista II en la Dirección Técnica de Fondos, para el apoyo especializado y estandarizado en los procesos operativos, así como la coordinación del equipo operativo de la Dirección Técnica de Fondos, encargado de las convocatorias, legalización de créditos condonables y renovación de beneficiarios en el desarrollo del Programa Único de Acceso y Permanencia (PUAP) de Sapiencia.</t>
  </si>
  <si>
    <t>Prestación de servicios de forma temporal como profesional, en la Dirección Técnica de Fondos para el acompañamiento jurídico y apoyo en los procesos misionales de la Agencia de Educación Postsecundaria de Medellín – SAPIENCIA.</t>
  </si>
  <si>
    <t>Prestación de servicios de forma temporal como auxiliar en la Subdirección Administrativa Financiera y de Apoyo a la Gestión, para el apoyo en la ejecución de los 8 procesos técnicos y los 8 procedimientos de la gestión documental, desde la planeación, hasta la valoración y en la utilización adecuada de la información que conforma el archivo general de Sapiencia.</t>
  </si>
  <si>
    <t>Prestación de servicios de forma temporal como Profesional III en la Dirección Técnica de Fondos, para apoyar la gestión operativa y supervisión de contratos bajo el componente técnico, financiero, contable y administrativo de la Agencia de Educación Postsecundaria de Medellín – SAPIENCIA.</t>
  </si>
  <si>
    <t>Prestación de servicios de forma temporal como Técnico III en la Dirección Técnica de Fondos, con el fin de brindar apoyo integral en todo lo relacionado con el componente de servicio social en el desarrollo del Programa Único de Acceso y Permanencia (PUAP) agencia de educación postsecundaria de Medellín - Sapiencia.</t>
  </si>
  <si>
    <t>Prestación de servicios de forma temporal como Profesional Universitario III en la Subdirección para la Gestión de la Educación Postsecundaria – GEP, para apoyar los procesos administrativo, técnico, financiero y presupuestal de los proyectos de la Subdirección para la Gestión de la Educación Postsecundaria de la Agencia de Educación Postsecundaria de Medellín.</t>
  </si>
  <si>
    <t>Prestación de servicios de forma temporal como Profesional Universitario III en la Subdirección para la Gestión de la Educación Postsecundaria de Medellín – GEP, para apoyar las actividades Administrativas relacionadas con la orientación, seguimiento y control a los procesos, planes, Programas y proyectos de la subdirección para Sapiencia.</t>
  </si>
  <si>
    <t>Prestación de servicios de forma temporal como Profesional II, para Desarrollar, implementar y ejecutar una estrategia de marketing digital 360° para lograr conectar los Programas y Proyectos de la Agencia de Educación Postsecundaria de Medellín -Sapiencia con cada uno de sus Públicos Objetivo, igualmente, el envío de SMS y correos masivos necesarios para los procesos de la entidad, alineado al plan estratégico del área de comunicaciones de la Agencia.</t>
  </si>
  <si>
    <t>Prestación de servicios de forma temporal como Profesional III, en la Dirección Técnica de Fondos para apoyar los procesos de giros, operativos, financieros y la supervisión de contratos de la Agencia de Educación Postsecundaria de Medellín – SAPIENCIA.</t>
  </si>
  <si>
    <t>Prestación de servicios de forma temporal como Profesional III en la Dirección Técnica de Fondos para apoyar la gestión operativa y supervisión de contratos bajo el componente técnico, financiero, contable y administrativo, a la Agencia de Educación Postsecundaria de Medellín - Sapiencia.</t>
  </si>
  <si>
    <t>Prestación de servicios de forma temporal como Tecnico III en la Subdirección para la Gestión de la Educación Postsecundaria –GEP para apoyar el desarrollo de actividades operativas, administrativas, asistenciales de ejecución contractual y el apoyo para el diseño e implementación de articulaciones y acompañamiento en los proyectos de la Subdirección que están dirigidos a los beneficiarios de la Agencia de Educación Postsecundaria de Medellín– Sapiencia</t>
  </si>
  <si>
    <t>Prestación de servicios profesionales de forma temporal como profesional Universitario II en la Subdirección para la Gestión de la Educación Postsecundaria –GEP, para llevar a cabo actividades operativas y administrativas, documentar y sistematizar información, así como realizar seguimiento a los beneficiarios e instituciones de los proyectos de la Agencia de Educación Postsecundaria de Medellín - Sapiencia. </t>
  </si>
  <si>
    <t>Prestación de servicios de forma temporal como Profesional en la Subdirección Administrativa, Financiera y de Apoyo a la Gestión para apoyar la gestión financiera en lo relacionado con los procesos contables, y tributarios de la Agencia de Educación Postsecundaria de Medellín – SAPIENCIA.</t>
  </si>
  <si>
    <t>Prestación de servicios de forma temporal como Profesional II en la Dirección Técnica de Fondos para brindar apoyo integral en la gestión administrativa, financiera, giros y soporte operativo de la Agencia de Educación Postsecundaria de Medellín – SAPIENCIA.</t>
  </si>
  <si>
    <t>Prestación de servicios de forma temporal como Profesional en la Dirección Técnica de Fondos para apoyar la gestión operativa y administrativa del Programa Único de Acceso y Permanencia PUAP, de la Agencia de Educación Postsecundaria de Medellín – SAPIENCIA.</t>
  </si>
  <si>
    <t>La prestación de servicios de forma temporal como Profesional en la Dirección Técnica de Fondos tiene como objetivo apoyar la gestión operativa en los componentes técnico, estadístico, financiero y administrativo de la Agencia de Educación Postsecundaria de Medellín - Sapiencia.</t>
  </si>
  <si>
    <t>Prestación de servicios de forma temporal como Profesional II, en la Dirección Técnica de Fondos, para apoyar en las actividades administrativas, financieras, logísticas y proporcionar soporte operativo a la Agencia de Educación Postsecundaria de Medellín - Sapiencia.</t>
  </si>
  <si>
    <t>La prestación de servicios de forma temporal como Técnico III en la Dirección Técnica de Fondos tiene como objetivo brindar apoyo integral en las actividades administrativas, financieras y operativas relacionadas con la operación del Programa Único de Acceso y Permanencia (PUAP), gestionado por la Agencia de Educación Postsecundaria de Medellín - Sapiencia.</t>
  </si>
  <si>
    <t>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 la Agencia de Educación Postsecundaria de Medellín - Sapiencia</t>
  </si>
  <si>
    <t>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 la Agencia de Educación Postsecundaria de Medellín - Sapiencia.</t>
  </si>
  <si>
    <t>Prestación de servicios de forma temporal como Técnico II en la Subdirección Administrativa, Financiera y de Apoyo a la Gestión para apoyar el proceso de atención a la ciudadanía a través de los diferentes canales: telefónico, presencial y virtual en la agencia de educación postsecundaria de Medellín – Sapiencia</t>
  </si>
  <si>
    <t>Prestación de servicios de forma temporal como profesional III en la Oficina Asesora Jurídica, para apoyar las actividades de defensa judicial y extrajudicial, proyección de respuesta a PQRS y demás mecanismos legales que se llegare a presentar en la Agencia de Educación Postsecundaria de Medellín-Sapiencia.</t>
  </si>
  <si>
    <t>La prestación de servicios de forma temporal como profesional, en la Dirección Técnica de Fondos para apoyar las actividades administrativas, financieras y logísticas relacionadas con la operación del Programa Único de Acceso y Permanencia (PUAP), así como proporcionar soporte operativo en la Agencia de Educación Postsecundaria de Medellín - Sapiencia</t>
  </si>
  <si>
    <t>Prestación de servicios de forma temporal como Tecnólogo III en la Dirección Técnica de Fondos para brindar apoyo integral en las actividades administrativas, financieras y operativas relacionadas con la operación del Programa Único de Acceso y Permanencia (PUAP), gestionado por la Agencia de Educación Postsecundaria de Medellín - Sapiencia.</t>
  </si>
  <si>
    <t>Prestación de servicios de forma temporal como Profesional III en la Subdirección para la Gestión de la Educación Postsecundaria – GEP, para apoyar los procesos administrativo, técnico, financiero y presupuestal de los proyectos de la Subdirección para la Gestión de la Educación Postsecundaria de la Agencia de Educación Postsecundaria de Medellín</t>
  </si>
  <si>
    <t>Prestación de servicios de forma temporal como Técnico I en la Subdirección Administrativa, Financiera y de apoyo a la gestión, para apoyar en la implementación y puesta en marcha de aplicativos, soporte técnico a los usuarios, y realizar el inventario con el fin de mantenerlo actualizado para los diferentes informes y requerimientos de la subdirección y las operaciones logísticas de la Ciudadela Occidente, para la Agencia de Educación Postsecundaria de Medellín – Sapiencia</t>
  </si>
  <si>
    <t>Prestación de servicios temporales como técnico I en la Subdirección Administrativa, Financiera y de Apoyo a la Gestión para el apoyo asistencial y de mensajería interna y externa en los procesos de gestión documental y de la Agencia postsecundaria de Educación de Medellín-Sapiencia</t>
  </si>
  <si>
    <t>Prestación de servicios de forma temporal como técnologo I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 la Agencia de Educación Postsecundaria de Medellín - Sapiencia. </t>
  </si>
  <si>
    <t>Prestación de servicios de forma temporal como Profesional II, en la Dirección Técnica de Fondos, para apoyar las actividades administrativas, financieras, logísticas y el soporte operativo de la Agencia de Educación Postsecundaria de Medellín - Sapiencia</t>
  </si>
  <si>
    <t>Prestación de servicios de forma temporal como Especialista II en la Subdirección para la Gestión de la Educación Postsecundaria – GEP, para gestionar las estrategias y actividades del proyecto, Consolidación del Sistema de Investigación, Innovación y Emprendimiento del Distrito de Medellín.</t>
  </si>
  <si>
    <t>Prestación de servicios de forma temporal como Especialista I en la Subdirección para la Gestión de la Educación Postsecundaria –GEP, para brindar apoyo jurídico en el seguimiento, elaboración y revisión de documentos inherentes a la operación de todos los proyectos y programas de la Subdirección para la Agencia de Educación postsecundaria de Medellín Sapiencia.</t>
  </si>
  <si>
    <t>Prestación de servicios de forma temporal como Profesional III en la Subdirección para la Gestión de la Educación Postsecundaria – GEP, para brindar apoyo jurídico en la fase precontractual, contractual y postcontractual de los contratos y/o convenios de los proyectos y programas de la dependencia.</t>
  </si>
  <si>
    <t>Prestación de servicios de forma temporal como Profesional III en la Subdirección para la Gestión de la Educación Postsecundaria –GEP, para el apoyo a las actividades y estrategias de acceso y permanencia de los estudiantes de las instituciones de educación postsecundaria, mediante la articulación con los diferentes proyectos de la Agencia de Educación Postsecundaria de Medellín – Sapiencia y demás entidades del conglomerado.</t>
  </si>
  <si>
    <t>Prestación de servicios de forma temporal como Profesional III en la Subdirección para la Gestión de la Educación Postsecundaria –GEP, para apoyar la gestión de las actividades relacionadas con sistemas de información y gestión de datos, actividades administrativas y técnicas especializadas dentro de los proyectos de la subdirección para Sapiencia.</t>
  </si>
  <si>
    <t>Prestación de servicios de forma temporal como Profesional II en la Subdirección para la Gestión de la Educación Postsecundaria –GEP, para apoyar las actividades relacionadas a la supervisión, planificación y de gestión administrativas y contractuales, relacionadas con la operación del proyecto implementación del programa vision4rios en el distrito de Medellín para la Agencia de Educación Postsecundaria de Medellín Sapiencia.</t>
  </si>
  <si>
    <t>Prestación de servicios de forma temporal como Profesional I, para apoyar a la Subdirección para la Gestión de la Educación Postsecundaria GEP, en la planificación, seguimiento de actividades Administrativas, de monitoreo, gestión contractual y de apoyo a la supervisión relacionadas con la operación del proyecto implementación del programa vision4rios en el Distrito de Medellín.</t>
  </si>
  <si>
    <t>Prestación de servicios de forma temporal como Profesional Universitario Especializado II en la Dirección Técnica de Fondos, en las acciones concernientes a la organización y monitoreo de las actividades administrativas y estratégicas del Proyecto de fortalecimiento del acceso y permanencia en la Educación Postsecundaria Sapiencia </t>
  </si>
  <si>
    <t>Prestación de servicios de forma temporal como Profesional III en la Oficina Asesora de Planeación de la Agencia, para apoyar el seguimiento del Modelo Integrado de Planeación y Gestión (MIPG) y las políticas institucionales relacionadas, el Sistema Integrado de Gestión (SIG) y el seguimiento a la matriz de riesgos y la revisión de los planes de mejoramiento de la Agencia de Educación Postsecundaria de Medellín – Sapiencia. </t>
  </si>
  <si>
    <t>Prestación de servicios profesionales de forma temporal como Profesional III de la Oficina Asesora de Planeación de la Agencia en el proceso de gestión del conocimiento e innovación de la Agencia de Educación Postsecundaria de Medellín – Sapiencia y el apoyo a la política institucional de participación incluyendo el proceso de rendición de cuentas de la entidad. </t>
  </si>
  <si>
    <t>Prestación de servicios de forma temporal como Especialista I, para desarrollar y poner en marcha la estrategia de comunicaciones externas, que fortalezca el posicionamiento de la Agencia ante su público objetivo, necesaria para dar a conocer y promocionar las actividades desarrolladas y la misionalidad de SAPIENCIA.  </t>
  </si>
  <si>
    <t>Prestación de servicios de forma temporal como Profesional II en comunicaciones, para apoyar los servicios de registro audiovisual, edición que permita atender las necesidades de producción de contenidos audiovisuales de los proyectos y planes de la Agencia de Educación Postsecundaria Sapiencia, de acuerdo con las especificaciones y condiciones descritas en cada una de las solicitudes.</t>
  </si>
  <si>
    <t>Prestación de servicios profesionales de forma temporal como PI en diseño gráfico para implementar la estrategia de diseño y manual de imagen de la Agencia de Educación Postsecundaria de Medellín – Sapiencia y la Ciudadela para la Cuarta Revolución y Transformación del Aprendizaje – C4ta.</t>
  </si>
  <si>
    <t>Prestación de servicios de forma temporal como Profesional Universitario en la Subdirección para la Gestión de la Educación Postsecundaria –GEP, para la planificación y realización de actividades administrativas, contractuales y de apoyo a la gestión vinculadas con la utilización de la sala audiovisual, los laboratorios, las aulas y otros espacios de la ciudadela occidente C4ta, conforme a las directrices normativas y recomendaciones de Sapiencia.</t>
  </si>
  <si>
    <t>Prestación de servicios de manera temporal como Tecnologo III en la Dirección Técnica de Fondos, con el fin de brindar apoyo integral en todo lo relacionado con el componente de servicio social en desarrollo del Programa Único de Acceso y Permanencia (PUAP) en la Agencia de Educación Postsecundaria de Medellín - Sapiencia.  </t>
  </si>
  <si>
    <t>Prestación de servicios de forma temporal como Profesional II en la Dirección Técnica de Fondos para brindar apoyo integral en la gestión administrativa, financiera, giros y soporte operativo de la Agencia de Educación Postsecundaria de Medellín – SAPIENCIA. </t>
  </si>
  <si>
    <t>Prestación de servicios de forma temporal como Profesional III en la Oficina Asesora Jurídica, para brindar apoyo en lo relacionado con la operación legal del cobro de saldos de los créditos otorgados, así como el apoyo jurídico en todas las actividades relacionadas con la defensa judicial y extrajudicial, y en las que se deriven de los procesos misionales y de apoyo de la Agencia de Educación Postsecundaria de Medellín- Sapiencia. </t>
  </si>
  <si>
    <t>Prestación de servicios de manera temporal como Técnologo III en la Dirección Técnica de Fondos, con el fin de brindar apoyo integral en todo lo relacionado con el componente de servicio social en desarrollo del Programa Único de Acceso y Permanencia (PUAP) en la Agencia de Educación Postsecundaria de Medellín - Sapiencia.    </t>
  </si>
  <si>
    <t>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 la Agencia de Educación Postsecundaria de Medellín - Sapiencia.</t>
  </si>
  <si>
    <t>Prestación de servicios de forma temporal como profesional III, para apoyar la supervisión de la ejecución contractual y la etapa pos contractual de los contratos de la Subdirección Administrativa, Financiera y de Apoyo a la Gestión y la Oficina Asesora Jurídica de Sapiencia.</t>
  </si>
  <si>
    <t>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 y la Agencia de Educación Postsecundaria de Medellín - Sapiencia.</t>
  </si>
  <si>
    <t>Prestación de servicios de forma temporal como Profesional III en la Subdirección Administrativa, Financiera y de Apoyo a la Gestión, para brindar apoyo jurídico a la Subdirección Administrativa, Financiera y de Apoyo a la Gestión de la Agencia de Educación Postsecundaria de Medellín – Sapiencia. </t>
  </si>
  <si>
    <t>Prestación de servicios de forma temporal como Profesional III en la Subdirección Administrativa, Financiera y de Apoyo en la Gestión para apoyar en el proceso de crédito y cartera en etapa final de amortización, derivado de los fondos de créditos condonables para la Educación Postsecundaria de Sapiencia. </t>
  </si>
  <si>
    <t>Prestación de Servicios de forma temporal como Profesional III en la Subdirección Administrativa, Financiera y de apoyo a la gestión para la estructuración integral de procesos relacionados con el mantenimiento de la infraestructura física y los sistemas complementarios de la Agencia de Educación Postsecundaria de Medellín – Sapiencia. </t>
  </si>
  <si>
    <t>Prestación de servicios de forma temporal como Profesional II en la Dirección Técnica de Fondos, para apoyar la gestión operativa y supervisión de contratos bajo el componente técnico, financiero, contable y administrativo de la Agencia de Educación Postsecundaria de Medellín – SAPIENCIA</t>
  </si>
  <si>
    <t>Prestación de servicios de forma temporal como Profesional III en la Subdirección Administrativa, Financiera y de Apoyo a la Gestión para apoyar en el seguimiento de los instrumentos de planeación y acciones de mejora de los procesos adscritos a la Subdirección de la Agencia de Educación Postsecundaria de Medellín - SAPIENCIA</t>
  </si>
  <si>
    <t>Prestación de servicios de forma temporal como Técnico III en la Subdirección Administrativa, Financiera y de apoyo a la gestión, para apoyar el proceso de gestión administrativa en el marco de los programas y proyectos de la Agencia de Educación Postsecundaria de Medellín - Sapiencia.</t>
  </si>
  <si>
    <t>Prestación de servicios de forma temporal como Profesional II, en la Dirección Técnica de Fondos, para apoyar en las actividades administrativas, financieras, logísticas y proporcionar soporte operativo a la Agencia de Educación Postsecundaria de Medellín - Sapiencia.  </t>
  </si>
  <si>
    <t>Prestación de servicios de forma temporal como auxiliar en la Subdirección Administrativa, Financiera y de Apoyo a la gestión, en la Ciudadela Occidente, para apoyar las actividades administrativas, logísticas y operativas de forma integral y en las diferentes sedes donde se ofertan los servicios de la Agencia de Educación Postsecundaria de Medellín - Sapiencia. </t>
  </si>
  <si>
    <t>Prestación de servicios de forma temporal como Técnico II en la Subdirección Administrativa, Financiera y de Apoyo a la Gestión para el apoyo en el proceso de gestión administrativa en el marco de los programas y proyectos de la Agencia de Educación Postsecundaria de Medellín - Sapiencia</t>
  </si>
  <si>
    <t>Prestación de servicios de forma temporal como Especialista II en la Subdirección Administrativa, Financiera y de Apoyo a la Gestión, para apoyar en el seguimiento, implementación, soporte, mantenimiento y ejecución del Sistema Aurora, así como el apoyo técnico y administrativo integral al proceso de Sistemas de las Tecnologías de la Información y las Comunicaciones de la Agencia de Educación Postsecundaria de Medellín. – SAPIENCIA.</t>
  </si>
  <si>
    <t>Prestación de servicios de forma temporal como Técnico II en la Subdirección Administrativa, Financiera y de Apoyo a la Gestión para apoyar el proceso de atención a la ciudadanía a través de los diferentes canales: telefónico, presencial y virtual en la agencia de educación postsecundaria de Medellín – Sapiencia. </t>
  </si>
  <si>
    <t>Prestación de servicios de manera temporal como Profesional II en la Dirección Técnica de Fondos, específicamente para el acompañamiento y divulgación de la oferta educativa en los territorios de Medellín, en el marco del Programa Único de Acceso y Permanencia (PUAP), de la Agencia de Educación Postsecundaria de Medellín - Sapiencia</t>
  </si>
  <si>
    <t>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t>
  </si>
  <si>
    <t>Prestación de servicios de forma temporal como Profesional I en la Dirección Técnica de Fondos para apoyar la gestión operativa y supervisión de contratos bajo el componente técnico, financiero, contable y administrativo de la Agencia de Educación Postsecundaria de Medellín- Sapiencia</t>
  </si>
  <si>
    <t>Prestación de Servicios de forma temporal como Tecnólogo II en la Subdirección Administrativa, Financiera y de Apoyo a la Gestión, para el área de cartera apoyando el procesamiento y gestión de recuperación de cartera de los créditos educativos de la Agencia de Educación Postsecundaria de Medellín – SAPIENCIA</t>
  </si>
  <si>
    <t>Prestación de servicio temporal como Profesional III en la Subdirección para la Gestión de la Educación Postsecundaria –GEP, para la planificación, gestión y seguimiento de las actividades administrativas y estratégicas de los proyectos de la Subdirección y de la Agencia de Educación Postsecundaria de Medellín - Sapiencia.   </t>
  </si>
  <si>
    <t>Prestación de servicios de forma temporal como Tecnólogo III en la Dirección Técnica de Fondos para brindar apoyo en las actividades administrativas, financieras, operativas y todo lo relacionado con la operación del programa único de acceso y permanencia- PUAP de la Agencia de Educación Postsecundaria de Medellín - Sapiencia.</t>
  </si>
  <si>
    <t>Prestación de servicios Profesionales de forma temporal como Profesional II en la Dirección Técnica de Fondos, para apoyar la planificación y seguimiento de actividades administrativas, contractuales y de apoyo a la supervisión de la dependencia</t>
  </si>
  <si>
    <t>Prestación de servicios de forma temporal como Profesional II en la Dirección Técnica de Fondos para la difusión de las convocatorias, gestión y apoyo en el desarrollo de actividades con los actores de las comunidades, así como en la divulgación de la oferta en los territorios, relacionado con el Programa Único de Acceso y Permanencia (PUAP) de la Agencia de Educación Postsecundaria de Medellín - Sapiencia.</t>
  </si>
  <si>
    <t>Prestación de servicios de forma temporal como Profesional Universitario III en la Subdirección para la Gestión de la Educación Postsecundaria – GEP, para el apoyo de las actividades relacionadas al seguimiento de la supervisión, apoyo en la ejecución y la planificación de la gestión administrativa y contractual, relacionadas con la operación del proyecto implementación del programa vision4rios en el distrito de Medellín” para la Agencia de Educación Postsecundaria de Medellín Sapiencia. </t>
  </si>
  <si>
    <t>Prestación de servicios de forma temporal como Profesional Universitario II en la Subdirección para la Gestión de la Educación Postsecundaria – GEP, destinado a realizar las actividades administrativas, contractuales y de supervisión relacionadas con la operación del proyecto de Consolidación del sistema de investigación, innovación y emprendimiento del distrito de Medellín. </t>
  </si>
  <si>
    <t>Prestación de servicios de forma temporal como Profesional Universitario II en la Subdirección para la Gestión de la Educación Postsecundaria para apoyar los procesos de supervisión derivados del proyecto implementación del ecosistema de la ciudadela digital universitaria @medellín y demás proyectos que hagan parte de la subdirección para Sapiencia.  </t>
  </si>
  <si>
    <t>Prestación de servicios de forma temporal como Profesional Universitario PII en la Subdirección Gestión de la Educación Postsecundaria-GEP, para apoyar los procesos de supervisión, gestión y seguimiento de las actividades administrativas y técnicas del Proyecto Implementación del programa Bilingüismo y demás proyectos de la Subdirección para Sapiencia.</t>
  </si>
  <si>
    <t>Prestación de servicios de forma temporal como profesional Universitario en la Subdirección para la Gestión de la Educación Postsecundaria –GEP para el desarrollo de actividades operativas, administrativas, de ejecución contractual y el apoyo para el diseño e implementación de articulaciones y estrategias de acompañamiento en los proyectos de la Subdirección que están dirigidos a los beneficiarios de la Agencia de Educación Postsecundaria de Medellín– Sapiencia</t>
  </si>
  <si>
    <t>Prestación de servicios de forma temporal como Profesional II en la Subdirección Administrativa, Financiera y de Apoyo a la Gestión, para apoyar en el desarrollo, implementación y puesta en marcha del sistema integrado con aplicativos, formularios y demás relacionados para la Agencia de Educación Postsecundaria de Medellín. - SAPIENCIA. </t>
  </si>
  <si>
    <t>Prestación de servicios de forma temporal como Profesional II en la Subdirección Administrativa, Financiera y de Apoyo a la Gestión, para apoyar en la administración de nube pública y privada, desarrollo, implementación y puesta en marcha de aplicativos y demás relacionados, para la Agencia de Educación Postsecundaria de Medellín. - SAPIENCIA.</t>
  </si>
  <si>
    <t>Prestación de servicios de forma temporal como auxiliar en la Ciudadela Occidente, para apoyar las actividades administrativas, logísticas y operativas de forma integral y en las diferentes sedes donde se ofertan los servicios de la Agencia de Educación Postsecundaria de Medellín - Sapiencia.</t>
  </si>
  <si>
    <t>Prestación de servicios de manera temporal como Profesional II en la Dirección Técnica de Fondos, específicamente para el acompañamiento y divulgación de la oferta educativa en los territorios de Medellín, en el marco del Programa Único de Acceso y Permanencia (PUAP), de la Agencia de Educación Postsecundaria de Medellín - Sapiencia.    </t>
  </si>
  <si>
    <t>Prestación de servicios de manera temporal como Profesional II en la Dirección Técnica de Fondos, específicamente para el acompañamiento y divulgación de la oferta educativa en los territorios de Medellín, en el marco del Programa Único de Acceso y Permanencia (PUAP), de la Agencia de Educación Postsecundaria de Medellín - Sapiencia. </t>
  </si>
  <si>
    <t>Prestación de servicios de manera temporal como Profesional II en la Dirección Técnica de Fondos, específicamente para el acompañamiento y divulgación de la oferta educativa en los territorios de Medellín, en el marco del Programa Único de Acceso y Permanencia (PUAP), de la Agencia de Educación Postsecundaria de Medellín - Sapiencia.   </t>
  </si>
  <si>
    <t>Prestación de servicios de manera temporal como Profesional II en la Dirección Técnica de Fondos, específicamente para el acompañamiento y divulgación de la oferta educativa en los territorios de Medellín, en el marco del Programa Único de Acceso y Permanencia (PUAP), de la Agencia de Educación Postsecundaria de Medellín - Sapiencia.</t>
  </si>
  <si>
    <t>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 la Agencia de Educación Postsecundaria de Medellín – Sapiencia. </t>
  </si>
  <si>
    <t>Prestación de servicios de forma temporal como Estudiante Universitario I en la Subdirección Administrativa, Financiera y de Apoyo a la Gestión para apoyar la implementación y puesta en marcha de aplicativos, gestión de formularios, soporte a usuarios, actualización del inventario de activos tecnológicos y demás sistemas tecnológicos de TI de la citada subdirección de la Agencia de Educación Postsecundaria de Medellín – SAPIENCIA. </t>
  </si>
  <si>
    <t>Persona jurídica</t>
  </si>
  <si>
    <t>173 DE 2025</t>
  </si>
  <si>
    <t>176 DE 2025</t>
  </si>
  <si>
    <t>177 DE 2025</t>
  </si>
  <si>
    <t>178 DE 2025</t>
  </si>
  <si>
    <t>179 DE 2025</t>
  </si>
  <si>
    <t>180 DE 2025</t>
  </si>
  <si>
    <t>181 DE 2025</t>
  </si>
  <si>
    <t>182 DE 2025</t>
  </si>
  <si>
    <t>183 DE 2025</t>
  </si>
  <si>
    <t>184 DE 2025</t>
  </si>
  <si>
    <t>185 DE 2025</t>
  </si>
  <si>
    <t>186 DE 2025</t>
  </si>
  <si>
    <t>187 DE 2025</t>
  </si>
  <si>
    <t>188 DE 2025</t>
  </si>
  <si>
    <t>189 DE 2025</t>
  </si>
  <si>
    <t>190 DE 2025</t>
  </si>
  <si>
    <t>192 DE 2025</t>
  </si>
  <si>
    <t>193 DE 2025</t>
  </si>
  <si>
    <t>195 DE 2025</t>
  </si>
  <si>
    <t>196 DE 2025</t>
  </si>
  <si>
    <t>198 DE 2025</t>
  </si>
  <si>
    <t>200 DE 2025</t>
  </si>
  <si>
    <t>201 DE 2025</t>
  </si>
  <si>
    <t>202 DE 2025</t>
  </si>
  <si>
    <t>203 DE 2025</t>
  </si>
  <si>
    <t>205 DE 2025</t>
  </si>
  <si>
    <t>CONTRATO INTERADMINISTRATIVO ESPECIFICO NO. 24 DE ADMINISTRACIÓN DELEGADA DE RECURSOS PARA PRESTAR APOYO LOGÍSTICO EN EL SERVICIO DE TRANSPORTE TERRESTRE AUTOMOTOR ESPECIAL DE PASAJEROS, REGIDO POR EL CONVENIO INTERADMINISTRATIVO MARCO DE ADMINISTRACIÓN DELEGADA NO. 039 DE 2015, CELEBRADO ENTRE LA AGENCIA DE EDUCACIÓN POSTSECUNDARIA DE MEDELLÍN – SAPIENCIA Y LA EMPRESA PARA LA SEGURIDAD Y SOLUCIONES URBANAS – ESU.</t>
  </si>
  <si>
    <t>PRESTACIÓN DE SERVICIOS DE FORMA TEMPORAL COMO PROFESIONAL III EN LA SUBDIRECCIÓN PARA LA GESTIÓN DE LA EDUCACIÓN POSTSECUNDARIA - GEP, PARA APOYAR LOS PROCESOS TÉCNICOS, ADMINISTRATIVOS, FINANCIEROS Y PRESUPUESTALES DE LOS CONTRATOS Y/O CONVENIOS DERIVADOS DE LA EJECUCIÓN DE LOS PROYECTOS ADSCRITOS A LA SUBDIRECCIÓN PARA LA AGENCIA DE EDUCACIÓN POSTSECUNDARIA DE MEDELLÍN SAPIENCIA.</t>
  </si>
  <si>
    <t>PRESTACIÓN DE SERVICIOS DE FORMA TEMPORAL COMO PROFESIONAL III EN LA SUBDIRECCIÓN PARA LA GESTIÓN DE LA EDUCACIÓN POSTSECUNDARIA -GEP, PARA FORMULAR POSIBLES ALIANZAS CON LOS DIFERENTES ACTORES DE SECTORES PÚBLICOS Y PRIVADOS DE ORDEN NACIONAL E INTERNACIONAL QUE PROMUEVAN PROGRAMAS DE INTERCAMBIO CULTURAL Y DE IDIOMAS, ASÍ COMO ACCIONES ADMINISTRATIVAS Y TÉCNICAS DE PROYECTOS ESTRATÉGICOS DE LA SUBDIRECCIÓN PARA LA AGENCIA DE EDUCACIÓN POSTSECUNDARIA DE MEDELLÍN SAPIENCIA.</t>
  </si>
  <si>
    <t>PRESTACIÓN DE SERVICIOS DE FORMA TEMPORAL COMO PROFESIONAL I EN LA SUBDIRECCIÓN PARA LA GESTIÓN DE LA EDUCACIÓN POSTSECUNDARIA - GEP, CON EL FIN DE APOYAR Y DAR SOPORTE TÉCNICO A LA PLATAFORMA LMS DE LA CIUDADELA UNIVERSITARIA DIGITAL Y SITIO WEB DE @MEDELLÍN ADSCRITO AL PROYECTO FORTALECIMIENTO DEL ECOSISTEMA DE EDUCACIÓN DIGITAL DE LA SUBDIRECCIÓN DE LA GESTIÓN DE LA EDUCACIÓN POSTSECUNDARIA.</t>
  </si>
  <si>
    <t>PRESTACIÓN DE SERVICIOS DE FORMA TEMPORAL COMO PROFESIONAL UNIVERSITARIO EN LA SUBDIRECCIÓN PARA LA GESTIÓN DE LA EDUCACIÓN POSTSECUNDARIA -GEP, PARA APOYAR LA ATENCIÓN AL CIUDADANO, ACTIVIDADES LOGÍSTICAS, GESTIÓN DOCUMENTAL, ATENCIÓN A PQRSDF Y ASESORÍA A LOS BENEFICIARIOS E INTERESADOS VINCULADOS CON LOS PROYECTOS DE LA SUBDIRECCIÓN EN LA AGENCIA DE EDUCACIÓN POSTSECUNDARIA DE MEDELLÍN - SAPIENCIA.</t>
  </si>
  <si>
    <t>PRESTACIÓN DE SERVICIOS DE FORMA TEMPORAL COMO ESTUDIANTE UNIVERSITARIO III EN LA SUBDIRECCIÓN PARA LA GESTIÓN DE LA EDUCACIÓN POSTSECUNDARIA - GEP, PARA APOYAR TÉCNICA, ADMINISTRATIVA Y ASISTENCIALMENTE EN LA GESTIÓN DOCUMENTAL, Y LA EJECUCIÓN DE LOS PROCESOS DE GESTIÓN DE LOS PROYECTOS DE LA SUBDIRECCIÓN PARA LA AGENCIA DE EDUCACIÓN POSTSECUNDARIA DE MEDELLÍN -SAPIENCIA.</t>
  </si>
  <si>
    <t>PRESTACIÓN DE SERVICIOS DE FORMA TEMPORAL COMO TECNÓLOGO III EN LA SUBDIRECCIÓN ADMINISTRATIVA, FINANCIERA Y DE APOYO A LA GESTIÓN PARA APOYAR EL DESARROLLO, IMPLEMENTACIÓN, PUESTA EN MARCHA Y SOPORTE DEL PROYECTO DE SISTEMATIZACIÓN AURORA Y DE APOYO A OTROS APLICATIVOS, FORMULARIOS Y DEMÁS PROCESOS DE TI DE LA SUBDIRECCIÓN ADMINISTRATIVA, FINANCIERA Y DE APOYO A LA GESTIÓN, ADSCRITOS A LA AGENCIA DE EDUCACIÓN POSTSECUNDARIA DE MEDELLÍN - SAPIENCIA</t>
  </si>
  <si>
    <t>PRESTACIÓN DE SERVICIOS DE FORMA TEMPORAL COMO TECNÓLOGO II EN LA SUBDIRECCIÓN ADMINISTRATIVA, FINANCIERA Y DE APOYO A LA GESTIÓN, PARA EL ÁREA DE CARTERA APOYANDO EL PROCESAMIENTO Y GESTIÓN DE RECUPERACIÓN DE CARTERA DE LOS CRÉDITOS EDUCATIVOS DE LA AGENCIA DE EDUCACIÓN POSTSECUNDARIA DE MEDELLÍN - SAPIENCIA.</t>
  </si>
  <si>
    <t>PRESTACIÓN DE SERVICIOS DE FORMA TEMPORAL COMO TÉCNICO II EN LA SUBDIRECCIÓN ADMINISTRATIVA, FINANCIERA Y DE APOYO A LA GESTIÓN, PARA EL PROCESO DE GESTIÓN Y RECUPERACIÓN DE CARTERA DE LOS CRÉDITOS EDUCATIVOS DE LA AGENCIA DE EDUCACIÓN POSTSECUNDARIA DE MEDELLÍN - SAPIENCIA.</t>
  </si>
  <si>
    <t>PRESTACIÓN DE SERVICIOS DE FORMA TEMPORAL COMO TÉCNICO II EN LA SUBDIRECCIÓN ADMINISTRATIVA, FINANCIERA Y DE APOYO A LA GESTIÓN PARA APOYAR EL PROCESO DE ATENCIÓN A LA CIUDADANÍA A TRAVÉS DE LOS DIFERENTES CANALES: TELEFÓNICO, PRESENCIAL Y VIRTUAL EN LA AGENCIA DE EDUCACIÓN POSTSECUNDARIA DE MEDELLÍN - SAPIENCIA.</t>
  </si>
  <si>
    <t>PRESTACIÓN DE SERVICIOS DE FORMA TEMPORAL COMO TÉCNICO I EN LA SUBDIRECCIÓN ADMINISTRATIVA, FINANCIERA Y DE APOYO A LA GESTIÓN, PARA EL ÁREA DE CARTERA APOYANDO EL PROCESAMIENTO Y GESTIÓN DE RECUPERACIÓN DE CARTERA DE LOS CRÉDITOS EDUCATIVOS DE LA AGENCIA DE EDUCACIÓN POSTSECUNDARIA DE MEDELLÍN - SAPIENCIA.</t>
  </si>
  <si>
    <t>PRESTACIÓN DE SERVICIOS DE FORMA TEMPORAL COMO AUXILIAR EN LA CIUDADELA OCCIDENTE, PARA APOYAR LAS ACTIVIDADES ADMINISTRATIVAS, LOGÍSTICAS Y OPERATIVAS DE FORMA INTEGRAL Y EN LAS DIFERENTES SEDES DONDE SE OFERTAN LOS SERVICIOS DE LA AGENCIA DE EDUCACIÓN POSTSECUNDARIA DE MEDELLÍN - SAPIENCIA.</t>
  </si>
  <si>
    <t>PRESTACIÓN DE SERVICIOS DE FORMA TEMPORAL COMO AUXILIAR OPERATIVO, PARA EL APOYO EN LA EJECUCIÓN DE LOS 8 PROCESOS TÉCNICOS Y LOS 8 PROCEDIMIENTOS DE LA GESTIÓN DOCUMENTAL, DESDE LA PLANEACIÓN, HASTA LA VALORACIÓN Y EN LA UTILIZACIÓN ADECUADA DE LA INFORMACIÓN QUE CONFORMA EL ARCHIVO GENERAL DE SAPIENCIA.</t>
  </si>
  <si>
    <t>CONTRATAR EL MANTENIMIENTO PREVENTIVO Y CORRECTIVO DE LOS ASCENSORES MARCA SCHINDLER UBICADOS EN LA CIUDADELA OCCIDENTE -C4TA-, SEDE DE LA AGENCIA DE EDUCACIÓN POSTSECUNDARIA DE MEDELLÍN - SAPIENCIA.</t>
  </si>
  <si>
    <t>AUNAR ESFUERZOS PARA EJECUTAR EL CONVENIO INTERADMINISTRATIVO MARCO NO. 504-5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2024-2</t>
  </si>
  <si>
    <t>AUNAR ESFUERZOS PARA EJECUTAR EL CONVENIO INTERADMINISTRATIVO MARCO NO. 504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2024-2.</t>
  </si>
  <si>
    <t>AUNAR ESFUERZOS PARA EJECUTAR EL CONVENIO INTERADMINISTRATIVO MARCO NO. 504-4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2024-2.</t>
  </si>
  <si>
    <t>PRESTACIÓN DE SERVICIOS DE SOPORTE TÉCNICO, ACTUALIZACIÓN Y MANTENIMIENTO DEL SISTEMA DE INFORMACIÓN ISOLUCION EN LA AGENCIA DE EDUCACIÓN POSTSECUNDARIA DE MEDELLÍN- SAPIENCIA.</t>
  </si>
  <si>
    <t>TOTAL EJECUCIÓN</t>
  </si>
  <si>
    <t>PRESTACIÓN DE SERVICIOS DE FORMA TEMPORAL COMO PROFESIONAL III EN LA DIRECCIÓN TÉCNICA DE FONDOS DE SAPIENCIA, PARA EL ACOMPAÑAMIENTO JURÍDICO DE LA AGENCIA DE EDUCACIÓN POSTSECUNDARIA DE MEDELLÍN – SAPIENCIA.</t>
  </si>
  <si>
    <t>PRESTACIÓN DE SERVICIOS DE FORMA TEMPORAL COMO PROFESIONAL III EN LA OFICINA ASESORA DE PLANEACIÓN DE LA AGENCIA COMO ANALISTA CUALITATIVO DEL OBSERVATORIO DE SAPIENCIA PARA REALIZAR EL ANÁLISIS DE INFORMACIÓN PROVENIENTE DE LOS DIFERENTES ACTORES DE LA EDUCACIÓN POSTSECUNDARIA, ASÍ COMO LA ESTRATEGIA DE POSICIONAMIENTO Y RELACIONAMIENTO.</t>
  </si>
  <si>
    <t>Prestación de servicios de forma temporal como asesor II en la Dirección General, para orientar y definir el diseño y ejecución de estrategias en educación Postsecundaria en aras de facilitar el cumplimiento de los objetivos misionales de la entidad y los proyectos estratégicos de ciudad en los que participa la Agencia de Educación Postsecundaria de Medellín – SAPIENCIA así como proveer orientaciones técnicas para el eficiente desarrollo de la gestión interna y externa para el cumplimiento de los objetivos propuestos desde la Dirección General.</t>
  </si>
  <si>
    <t>Prestación de servicios de forma temporal como Asesor II en el área de planeación para realizar el seguimiento a las estrategias misionales de la Agencia de Educación Postsecundaria de Medellín – SAPIENCIA y definir las acciones de direccionamiento estratégico orientadas al logro tanto de los objetivos misionales de la Agencia como lo establecido en el Plan de Desarrollo Distrital, así como brindar orientaciones técnicas a la Dirección General para el desarrollo y cumplimiento de los objetivos trazados.</t>
  </si>
  <si>
    <t>Prestación de servicios de forma temporal como Profesional III en la Oficina Asesora Jurídica, para apoyar las actividades que se relacionan con la defensa judicial, extrajudicial y daño antijurídico, gestión en la recuperación de cartera y apoyar la gestión y actualización del PAA de la Agencia de Educación Postsecundaria de Medellín- Sapiencia.</t>
  </si>
  <si>
    <t>Prestación de servicios de forma temporal como Asesor II en el área de comunicaciones, para acompañar la difusión de los programas y proyectos, a través del diseño, planeación y ejecución de un plan estratégico de comunicaciones interno y externo, promoviendo el relacionamiento y el acercamiento con los diferentes públicos objetivos de la Agencia de Educación Postsecundaria de Medellín.</t>
  </si>
  <si>
    <t>Prestación de servicios de forma temporal como profesional III en la Oficina Asesora Jurídica para brindar apoyo en las diferentes etapas de los procesos contractuales; apoyo a las liquidaciones de contratos, convenios y órdenes de compra, y orientación legal y acompañamiento a las áreas de la Agencia de Educación Postsecundaria de Medellín-Sapiencia.</t>
  </si>
  <si>
    <t>Prestación de servicios de forma temporal como profesional III en la Oficina Asesora Jurídica para apoyar los diferentes procesos de selección contractual y/o contrataciones directas de la Agencia, la gestión de la planeación contractual, además del apoyo jurídico en la revisión en todo lo correspondiente a las diferentes etapas de los procesos contractuales; proporcionar orientación legal y acompañamiento a las áreas de la Agencia de Educación Postsecundaria de Medellín-Sapiencia.</t>
  </si>
  <si>
    <t>Prestación de servicios de forma temporal como profesional III en la Oficina Asesora Jurídica correspondientes al rol logístico en lo administrativo, económico, contable y financiero elaborando y consolidando los diferentes documentos que requieren los procesos para el apoyo de las actividades administrativas y financieras en las diferentes etapas de contratación de la Agencia de Educación Postsecundaria de Medellín – SAPIENCIA.</t>
  </si>
  <si>
    <t>Prestación de servicios de forma temporal como Especialista II en la Subdirección Administrativa, Financiera y de Apoyo a la Gestión para proporcionar acompañamiento jurídico integral a los procesos, así como en las diferentes etapas de los procesos contractuales de la Agencia de Educación Postsecundaria de Medellín - Sapiencia.</t>
  </si>
  <si>
    <t>Prestación de servicios profesionales de forma temporal como Profesional P III de la Oficina Asesora de Planeación de Sapiencia en calidad de enlace técnico con las otras dependencias de la Agencia para apoyar el seguimiento a los instrumentos de planeación y la estructuración de programas relacionados con la educación postsecundaria, así como el diligenciamiento de la matriz del Índice de Transparencia y Acceso a la Información (ITA)</t>
  </si>
  <si>
    <t>Prestación de servicios profesionales de forma temporal como Profesional III de la Oficina Asesora de Planeación de la Agencia para apoyar las actividades de planeación y consolidación de instrumentos, planes, programas y proyectos de la Agencia y los reportes en las plataformas SAP, SUIFP y MGA WEB y la transición a la plataforma PIIP para los proyectos de inversión y los diferentes instrumentos de seguimiento de la Agencia de Educación Postsecundaria de Medellín – Sapiencia.</t>
  </si>
  <si>
    <t>Prestación de servicios profesionales de forma temporal como Especialista II de la Subdirección para la Gestión de la Educación Postsecundaria –GEP; con el fin de apoyar jurídicamente, la gestión de actividades administrativas, estratégicas, técnicas y la supervisión de los contratos y convenios en las fases precontractual, contractual y postcontractual de los Proyectos Adscritos a la Subdirección para la Agencia de Educación Postsecundaria de Medellín Sapiencia.</t>
  </si>
  <si>
    <t>Prestación de servicios profesionales de forma temporal como Asesor II para el relacionamiento con el Concejo de Medellín y la interacción con entes del conglomerado público que desde la dirección general se requieran para el cumplimiento de los objetivos misionales de la Agencia de Educación Postsecundaria de Medellín – SAPIENCIA.</t>
  </si>
  <si>
    <t>Prestación de servicios de forma temporal como Profesional III para apoyar la planeación, conceptualización, diseño, producción y ejecución de campañas publicitarias que hagan referencia a la Política Pública de la Educación Postsecundaria, que faciliten la difusión de contenidos y promuevan los proyectos y planes de la Agencia de Educación Postsecundaria de Medellín Sapiencia.</t>
  </si>
  <si>
    <t>Prestación de servicios profesionales de forma temporal como PI en diseño gráfico y medios audiovisuales para el área de comunicaciones de la Agencia de Educación Postsecundaria de Medellín – Sapiencia y la Ciudadela para la Cuarta Revolución y Transformación del Aprendizaje – C4ta.</t>
  </si>
  <si>
    <t>Prestación de servicios de forma temporal como especialista I en la Oficina Asesora Jurídica para atender las actividades que se relacionan con la defensa judicial y extrajudicial, daño antijurídico y procedimientos de recuperación de cartera de paso al cobro de la Agencia de Educación Postsecundaria de Medellín- Sapiencia</t>
  </si>
  <si>
    <t>Prestación de servicios de forma temporal como Profesional III en la Oficina Asesora Jurídica para brindar apoyo en las diferentes etapas de los procesos contractuales; proporcionar orientación legal y acompañamiento a las áreas misionales de la Agencia de Educación Postsecundaria de Medellín-Sapiencia.</t>
  </si>
  <si>
    <t>Prestación de servicios de forma temporal como Profesional III en la Oficina de Control Interno para brindar apoyo jurídico en la gestión, seguimiento y fortalecimiento de los procesos del Sistema de Control Interno de la Agencia de Educación Postsecundaria de Medellín-SAPIENCIA.</t>
  </si>
  <si>
    <t>Prestación de servicios de forma temporal como Profesional I en la Subdirección Administrativa, Financiera y de Apoyo a la Gestión, para apoyar las actividades que tienen relación con el seguimiento, administración, documentación y análisis del portafolio de créditos educativos a cargo de la Agencia de Educación Postsecundaria de Medellín –Sapiencia.</t>
  </si>
  <si>
    <t>Prestación de servicios de forma temporal como Profesional en la Oficina de Control Interno para brindar apoyo en la gestión contable y en el fortalecimiento de los procesos del Sistema de Control Interno de la Agencia de Educación Postsecundaria de Medellín-SAPIENCIA.</t>
  </si>
  <si>
    <t>Prestación de servicios de forma temporal como Tecnólogo III en la Subdirección Administrativa, en el área de Gestión Documental, en la administración documental y la Archivística, igualmente, apoyar en la ejecución de los procesos y procedimientos de la Agencia de Educación Postsecundaria de Medellín – SAPIENCIA, desde la producción documental hasta la valoración.</t>
  </si>
  <si>
    <t>Prestación de servicios de forma temporal como Profesional II en la Subdirección Administrativa, Financiera y de Apoyo a la Gestión, para apoyar en la administración, manejo y soluciones con relación a la seguridad de la infraestructura tecnológica y la información para la Agencia de Educación Postsecundaria de Medellín - Sapiencia.</t>
  </si>
  <si>
    <t>Prestación de servicios de forma temporal como Tecnólogo III en la Subdirección Administrativa, Financiera y de Apoyo a la Gestión, para el apoyo técnico en la administración de nube pública y privada, desarrollos e implementación de aplicativos, formularios y demás procesos de TI, adscritos a la Agencia de Educación Postsecundaria de Medellín – SAPIENCIA</t>
  </si>
  <si>
    <t>Prestación de servicios de forma temporal como Profesional II en la Subdirección Administrativa, Financiera y de Apoyo a la Gestión, para apoyar en la supervisión de las actividades de mantenimiento, conservación de infraestructura y gestión logística, garantizando el cumplimiento de normativas, estándares de calidad y objetivos estratégicos de la Agencia de Educación Postsecundaria de Medellín – Sapiencia.</t>
  </si>
  <si>
    <t>Prestación de servicios de manera temporal como Técnico III en la Dirección Técnica de Fondos, con el fin de brindar apoyo integral en todo lo relacionado con el componente de servicio social en el desarrollo del Programa Único de Acceso y Permanencia (PUAP). agencia de educación postsecundaria de Medellín - Sapiencia.</t>
  </si>
  <si>
    <t>Prestación de servicios de forma temporal como Profesional en la Dirección Técnica de Fondos para apoyar la gestión operativa bajo el componente técnico, estadístico, financiero y administrativo de la Agencia de Educación Postsecundaria de Medellín</t>
  </si>
  <si>
    <t>Prestación de servicios profesionales de forma temporal como Asesor I para apoyar, desde la Dirección General, la definición, ejecución y desarrollo del proceso de articulación con la Secretaría de Desarrollo Económico del Distrito de Medellín y en especial con la estrategia de ciudad EstudIA, derivadas de la sinergia con el conglomerado para la formación en habilidades digitales en concordancia con los objetivos de formación de la Agencia de Educación Postsecundaria de Medellín - Sapiencia.</t>
  </si>
  <si>
    <t>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 la Agencia de Educación Postsecundaria de Medellín – Sapiencia.</t>
  </si>
  <si>
    <t>Prestación de servicios de forma temporal como Especialista II, con el objetivo de divulgar la oferta y gestionar la presencia institucional de Sapiencia en los territorios. Esto incluye la promoción de programas y proyectos relacionados con la ampliación del acceso y la permanencia en la educación postsecundaria, así como lo referente al servicio social.</t>
  </si>
  <si>
    <t>Prestación de servicios profesionales de forma temporal como Profesional III en la Oficina de Planeación para apoyar la formulación y seguimiento de la Política Pública de Educación Postsecundaria de Medellín en articulación con los integrantes del sistema de educación postsecundaria del Distrito de Medellín.</t>
  </si>
  <si>
    <t>Prestación de servicios de forma temporal como Tecnólogo III, en la Dirección Técnica de Fondos, brindando apoyo administrativo, técnico y operativo en los territorios a los beneficiarios, instituciones y entidades, en la divulgación del Programa Único de Acceso y Permanencia (PUAP) de la Agencia de educación postsecundaria de Medellín - Sapiencia.</t>
  </si>
  <si>
    <t>Prestación de servicios de forma temporal como profesional III para el apoyo a la Oficina Asesora Jurídica, en lo relacionado con la operación legal del cobro de saldos de los créditos otorgados por la Agencia de Educación Postsecundaria de Medellín- Sapiencia, así como el apoyo jurídico, en todas las actividades relacionadas con la defensa judicial y extrajudicial de la Agencia. </t>
  </si>
  <si>
    <t>Prestación de servicios profesionales de forma temporal como Profesional II en el proceso de Planeación Estratégica de la Agencia de Educación Postsecundaria de Medellín – Sapiencia para diseñar estrategias gráficas y campañas publicitarias que permitan el fortalecimiento del Observatorio de Sapiencia ODES.</t>
  </si>
  <si>
    <t>Prestación de servicios profesionales de forma temporal como Profesional en la Oficina Asesora de Planeación de la Agencia para la recopilación, uso, manejo y análisis de la información estadística producida desde el Observatorio de Sapiencia – OdeS.</t>
  </si>
  <si>
    <t>Prestación de servicios de forma temporal como profesional II en la Oficina Asesora Jurídica para brindar apoyo en la operación legal del cobro de saldos de los créditos, exigibilidad de las deudas, elaboración de la resolución de los recursos que los beneficiarios interpongan, seguimiento a las notificaciones en los términos de ley y demás solicitudes realizadas por la Oficina Asesora Jurídica de la Agencia de Educación Postsecundaria de Medellín - Sapiencia.</t>
  </si>
  <si>
    <t>Prestación de servicios de forma temporal como TGIII para el apoyo logístico y administrativo del control, seguimiento y notificación de los actos administrativos expedidos por la Agencia de Educación Postsecundaria de Medellín- Sapiencia.</t>
  </si>
  <si>
    <t>Prestación de servicios de forma temporal como Especialista II en la Subdirección para la Gestión de la Educación Postsecundaria – GEP, para apoyar las actividades del proyecto de implementación del ecosistema de la ciudadela digital universitaria @medellín, en línea con las estrategias establecidas para alcanzar las metas del plan de acción institucional de la Subdirección para la Agencia de Educación postsecundaria de Medellín Sapiencia. </t>
  </si>
  <si>
    <t>Prestación de servicios de forma temporal como Especialista I en la Subdirección para la Gestión de la Educación Postsecundaria –GEP, para apoyar la identificación, elaboración y presentación de propuestas de la oferta académica, en la articulación con instituciones y/o actores que fijen las rutas de la construcción de las alianzas estratégicas con las diferentes entidades públicas y privadas que contribuyan en las acciones a desarrollar en la Ciudadela de Occidente – C4ta.</t>
  </si>
  <si>
    <t>Prestación de servicios de forma temporal como Especialista II en la Subdirección para la Gestión de la Educación Postsecundaria –GEP para ejecutar la planificación y seguimiento de las actividades administrativas y estratégicas relacionadas con el proyecto implementación del programa vision4rios en el distrito de Medellín y la gestión académica de proyectos de la Subdirección para la Agencia de Educación Postsecundaria de Medellín Sapiencia</t>
  </si>
  <si>
    <t>Prestación de servicios de forma temporal como Especialista I en la Subdirección para la Gestión de la Educación Postsecundaria –GEP, para identificar, formular y ejecutar posibles alianzas con los diferentes actores de sectores públicos y privados, así como acciones administrativas y técnicas de proyectos estratégicos de la Subdirección para la Agencia de Educación postsecundaria de Medellín Sapiencia. </t>
  </si>
  <si>
    <t>Prestación de servicios de forma temporal como Especialista II en la Subdirección Administrativa, Financiera y de apoyo a la gestión, para apoyar las actividades administrativas, técnicas, logísticas para el adecuado funcionamiento de la Ciudadela de Occidente, de la Agencia de Educación Postsecundaria de Medellín – SAPIENCIA.</t>
  </si>
  <si>
    <t>Prestación de servicios de forma temporal como Especialista II en la Subdirección Administrativa, Financiera y de apoyo a la gestión para apoyar en los procesos de atención al ciudadano y gestión documental de la Agencia de Educación Postsecundaria de Medellín - Sapiencia, asegurando la planificación, ejecución y mejora continua según los lineamientos del Sistema Integrado de Gestión.</t>
  </si>
  <si>
    <t>Prestación de servicios de forma temporal como Especialista II en la Subdirección Administrativa, Financiera y de apoyo a la gestión, para apoyar en el acompañamiento integral al proceso de crédito y cartera hasta su etapa final de amortización, derivado de los fondos de créditos condonables para la educación postsecundaria.</t>
  </si>
  <si>
    <t>Prestación de servicios de forma temporal como Profesional en la Subdirección Administrativa, Financiera y de Apoyo a la Gestión, para apoyar los procesos presupuestales, contables, financieros y administrativos de la Agencia de Educación Postsecundaria de Medellín – SAPIENCIA.</t>
  </si>
  <si>
    <t>Prestación de servicios de forma temporal como Profesional I en la Subdirección Administrativa, Financiera y de Apoyo a la Gestión, para el apoyo administrativo del proceso de Gestión de Talento Humano, de la Agencia de Educación Postsecundaria de Medellín – Sapiencia.</t>
  </si>
  <si>
    <t>Prestación de servicios de forma temporal como Técnico II en la Subdirección para la Gestión de la Educación Postsecundaria – GEP, para apoyar las actividades de dinamización y difusión de las estrategias del proyecto implementación del ecosistema de la ciudadela digital universitaria @medellín, en la sala Satélite del corregimiento de Santa Elena.</t>
  </si>
  <si>
    <t>Prestación de servicios de forma temporal como Profesional II en la Subdirección para la Gestión de la Educación Postsecundaria – GEP, para el apoyo, seguimiento y monitoreo de la etapa pre-contractual, contractual y post- contractual de los convenios y contratos que se desarrollen dentro del proyecto implementación del ecosistema de la ciudadela digital universitaria @medellín y demás proyectos que hagan parte de la Subdirección para Sapiencia.</t>
  </si>
  <si>
    <t>Prestación de servicios de forma temporal como auxiliar administrativo en la Oficina de Control Interno para el fortalecimiento, seguimiento y mejora continua de los procesos del sistema de control interno de la Agencia de Educación Postsecundaria de Medellín-SAPIENCIA.</t>
  </si>
  <si>
    <t>Prestación de servicios de forma temporal como Profesional Universitario PII en la Dirección Técnica de Fondos para la planificación y seguimiento de actividades administrativas, contractuales y de apoyo a la supervisión en diversos proyectos de la Dirección Técnica de Fondos.</t>
  </si>
  <si>
    <t>Prestación de servicios de forma temporal como Profesional I en la Subdirección Administrativa, Financiera y de Apoyo a la Gestión, para apoyar en el desarrollo, implementación y puesta en marcha de aplicativos, formularios y demás, para la Agencia de Educación Postsecundaria de Medellín - SAPIENCIA.</t>
  </si>
  <si>
    <t>Prestación de servicios de forma temporal como auxiliar en la Ciudadela Occidente, para apoyar las actividades administrativas, logísticas y operativas de forma integral y en las diferentes sedes donde se ofertan los servicios de la Agencia de Educación Postsecundaria de Medellín – Sapiencia.</t>
  </si>
  <si>
    <t>Prestación de servicios de forma temporal de un Tecnólogo III para ofrecer soluciones técnicas y de mantenimiento en la infraestructura tecnológica, permitiendo la entrega eficiente y efectiva de servicios y soporte en los procesos de TI de la subdirección Administrativa, Financiera y de Apoyo a la Gestión adscritos a la Agencia de Educación Postsecundaria de Medellín - SAPIENCIA.</t>
  </si>
  <si>
    <t>Prestación de servicios de forma temporal como Profesional Universitario, en la Dirección Técnica de Fondos, para brindar apoyo en las actividades administrativas, financieras, logísticas y en el soporte operativo de la Agencia de Educación Postsecundaria de Medellín – Sapiencia.</t>
  </si>
  <si>
    <t>Prestación de servicios de forma temporal como Auxiliar en la Subdirección Administrativa, Financiera y de Apoyo a la Gestión para apoyo técnico, operativo y administrativo en la gestión del proceso de atención a la ciudadanía a través de los diferentes canales: virtual, telefónico y presencial de la agencia de educación postsecundaria de Medellín – Sapiencia.</t>
  </si>
  <si>
    <t>Prestación de servicios de forma temporal como Técnico III en la Dirección Técnica de Fondos para brindar apoyo en las actividades administrativas, financieras y operativas relacionadas con la ejecución del Programa Único de Acceso y Permanencia (PUAP), gestionado por la Agencia de Educación Postsecundaria de Medellín -Sapiencia.</t>
  </si>
  <si>
    <t>Prestación de servicios de forma temporal como profesional III en la Subdirección para la Gestión de la Educación Postsecundaria –GEP para el desarrollo de actividades operativas, administrativas, de ejecución contractual y de apoyo a la supervisión relacionadas con el Proyecto de Fortalecimiento del acceso y permanencia en la educación postsecundaria Sapiencia.</t>
  </si>
  <si>
    <t>Prestación de servicios profesionales de forma temporal como Profesional II en la Subdirección para la Gestión de la Educación Postsecundaria –GEP, para el apoyo como arquitecto en la plataforma para la gestión e integración e implementación del ecosistema de la ciudadela digital universitaria @medellín para la Agencia de Educación Postsecundaria de Medellín Sapiencia</t>
  </si>
  <si>
    <t>Prestación de servicios de forma temporal como Tecnólogo III en la Subdirección para la Gestión de la Educación Postsecundaria – GEP, para apoyar el monitoreo, seguridad, implementación y mantenimiento, de la plataforma tecnológica y la gestión de servidores en la nube de la Ciudadela Digital @medellín para la Agencia de Educación Postsecundaria de Medellín - Sapiencia.</t>
  </si>
  <si>
    <t>Prestación de servicios de forma temporal como auxiliar en la Subdirección Administrativa, Financiera y de Apoyo a la Gestión, para el apoyo en la ejecución de los 8 procesos técnicos y los 8 procedimientos de la gestión documental, desde la planeación, hasta la valoración y en la utilización adecuada de la información que conforma el archivo general de Sapiencia.</t>
  </si>
  <si>
    <t>PRESTACIÓN DE SERVICIOS DE FORMA TEMPORAL COMO PROFESIONAL III EN LA SUBDIRECCIÓN PARA LA GESTIÓN DE LA EDUCACIÓN POSTSECUNDARIA - GEP, PARA APOYAR EL DESARROLLO DE LAS ACTIVIDADES TÉCNICAS, OPERATIVAS, ADMINISTRATIVAS, CONTRACTUALES Y DE SUPERVISIÓN RELACIONADAS CON LA OPERACIÓN DEL PROYECTO DE CONSOLIDACIÓN DEL SISTEMA DE INVESTIGACIÓN, INNOVACIÓN Y EMPRENDIMIENTO DEL DISTRITO DE MEDELLÍN.</t>
  </si>
  <si>
    <t>PRESTACIÓN DE SERVICIOS DE FORMA TEMPORAL COMO ESTUDIANTE UNIVERSITARIO I EN LA SUBDIRECCIÓN ADMINISTRATIVA, FINANCIERA Y DE APOYO A LA GESTIÓN, PARA EL PROCESO DE GESTIÓN Y RECUPERACIÓN DE CARTERA DE LOS CRÉDITOS EDUCATIVOS DE LA AGENCIA DE EDUCACIÓN POSTSECUNDARIA DE MEDELLÍN - SAPIENCIA</t>
  </si>
  <si>
    <t>PRESTACIÓN DE SERVICIOS DE FORMA TEMPORAL COMO PROFESIONAL UNIVERSITARIO III EN LA SUBDIRECCIÓN PARA LA GESTIÓN DE LA EDUCACIÓN POSTSECUNDARIA -GEP, PARA EL APOYO DE LAS ACTIVIDADES ADMINISTRATIVAS RELACIONADAS AL SEGUIMIENTO DE LA SUPERVISIÓN DE LOS CONTRATOS Y CONVENIOS Y EL APOYO EN LA DIVULGACIÓN DE LA ESTRATEGIA DE COMUNICACIÓN TERRITORIAL DE LOS CURSOS Y LAS CONVOCATORIAS  DEL PROYECTO “IMPLEMENTACIÓN DEL PROGRAMA VISION4RIOS EN EL DISTRITO DE MEDELLÍN PARA LA AGENCIA DE EDUCACIÓN POSTSECUNDARIA DE MEDELLÍN SAPIENCIA”.</t>
  </si>
  <si>
    <t>157 DE 2025</t>
  </si>
  <si>
    <t>175 DE 2025</t>
  </si>
  <si>
    <t>194 DE 2025</t>
  </si>
  <si>
    <t>197 DE 2025</t>
  </si>
  <si>
    <t>204 DE 2025</t>
  </si>
  <si>
    <t>206 DE 2025</t>
  </si>
  <si>
    <t>OC 142152</t>
  </si>
  <si>
    <t>OC 142428</t>
  </si>
  <si>
    <t>207 DE 2025</t>
  </si>
  <si>
    <t>208 DE 2025</t>
  </si>
  <si>
    <t>209 DE 2025</t>
  </si>
  <si>
    <t>211 DE 2025</t>
  </si>
  <si>
    <t>213 DE 2025</t>
  </si>
  <si>
    <t>214 DE 2025</t>
  </si>
  <si>
    <t>215 DE 2025</t>
  </si>
  <si>
    <t>216 DE 2025</t>
  </si>
  <si>
    <t>217 DE 2025</t>
  </si>
  <si>
    <t>219 DE 2025</t>
  </si>
  <si>
    <t>221 DE 2025</t>
  </si>
  <si>
    <t>CONTRATO INTERADMINISTRATIVO ESPECIFICO NRO. 23 DE ADMINISTRACIÓN DELEGADA DE RECURSOS PARA LA PRESTACIÓN DE SERVICIOS DE VIGILANCIA Y SEGURIDAD PRIVADA Y LA IMPLEMENTACIÓN DE SOLUCIONES TECNOLÓGICAS PARA LA SEGURIDAD DE LOS BIENES MUEBLES E INMUEBLES DE PROPIEDAD Y/O TENENCIA DE LA AGENCIA DE EDUCACIÓN POSTSECUNDARIA DE MEDELLÍN – SAPIENCIA EN SUS DIFERENTES SEDES.</t>
  </si>
  <si>
    <t>CONTRATO INTERADMINISTRATIVO PARA LA PRESTACIÓN DE SERVICIOS DE MENSAJERÍA EXPRESA, MASIVA Y NOTIFICACIONES JUDICIALES, PARA EL ENVÍO DE LA CORRESPONDENCIA A NIVEL NACIONAL, DEPARTAMENTAL Y MUNICIPAL, DE LA AGENCIA DE EDUCACIÓN POSTSECUNDARIA DE MEDELLÍN – SAPIENCIA.</t>
  </si>
  <si>
    <t>PRESTACIÓN DE SERVICIOS DE SOPORTE TÉCNICO Y MANTENIMIENTO DEL SISTEMA DE GESTIÓN DOCUMENTAL "MERCURIO" EN LA AGENCIA DE EDUCACIÓN POSTSECUNDARIA DE MEDELLÍN - SAPIENCIA.</t>
  </si>
  <si>
    <t>AUNAR ESFUERZOS PARA EJECUTAR EL CONVENIO INTERADMINISTRATIVO MARCO NO. 504-6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2024-2</t>
  </si>
  <si>
    <t>PRESTACIÓN DEL SERVICIO DE ALMACENAMIENTO, CUSTODIA Y ADMINISTRACIÓN DEL ARCHIVO DE LA AGENCIA DE EDUCACIÓN POSTSECUNDARIA DE MEDELLÍN- SAPIENCIA.</t>
  </si>
  <si>
    <t xml:space="preserve">PRESTAR EL SERVICIO DE ÁREA PROTEGIDA PARA TODAS LOS, FUNCIONARIOS, CONTRATISTAS, ESTUDIANTES Y VISITANTES AL INTERIOR DE LA AGENCIA DE EDUCACIÓN POSTSECUNDARIA DE MEDELLÍN - SAPIENCIA, Y EN LA CIUDADELA DE OCCIDENTE. </t>
  </si>
  <si>
    <t>RENOVACIÓN DEL CENTRO DE DATOS DE LA NUBE DE GOOGLE PARA LA AGENCIA DE EDUCACIÓN POSTSECUNDARIA DE MEDELLÍN SAPIENCIA Y LA CIUDADELA UNIVERSITARIA DIGITAL @MEDELLÍN.</t>
  </si>
  <si>
    <t>PRESTAR EL SERVICIO INTEGRAL DE ASEO, CAFETERÍA Y MANTENIMIENTO, PARA EL ADECUADO CUIDADO DE LOS BIENES MUEBLES E INMUEBLES DE PROPIEDAD Y/O TENENCIA DE LA AGENCIA DE EDUCACIÓN POSTSECUNDARIA DE MEDELLÍN – SAPIENCIA.</t>
  </si>
  <si>
    <t>AUNAR ESFUERZOS TÉCNICOS, FINANCIEROS Y ADMINISTRATIVOS CON LA INSTITUCIÓN UNIVERSITARIA INSTITUTO TECNOLÓGICO METROPOLITANO - ITM PARA IMPLEMENTAR Y EJECUTAR LAS ACCIONES NECESARIAS Y ASÍ GARANTIZAR EL ACCESO Y LA PERMANENCIA DE LOS ESTUDIANTES EN PROGRAMAS DE EDUCACIÓN POSTSECUNDARIA EN EL DISTRITO DE MEDELLÍN A TRAVÉS DEL PROGRAMA ÚNICO DE ACCESO Y PERMANENCIA (PUAP) EN LA LÍNEA DE MATRÍCULA CERO DURANTE EL PERIODO ACADÉMICO 2025-1.</t>
  </si>
  <si>
    <t>AUNAR ESFUERZOS TÉCNICOS, FINANCIEROS Y ADMINISTRATIVOS CON LA INSTITUCIÓN UNIVERSITARIA POLITÉCNICO COLOMBIANO JAIME ISAZA CADAVID PARA IMPLEMENTAR Y EJECUTAR LAS ACCIONES NECESARIAS Y ASÍ GARANTIZAR EL ACCESO Y LA PERMANENCIA DE LOS ESTUDIANTES EN PROGRAMAS DE EDUCACIÓN POSTSECUNDARIA EN EL DISTRITO DE MEDELLÍN A TRAVÉS DEL PROGRAMA ÚNICO DE ACCESO Y PERMANENCIA (PUAP) EN LA LÍNEA DE MATRÍCULA CERO DURANTE EL PERÍODO ACADÉMICO 2025 1.</t>
  </si>
  <si>
    <t>AUNAR ESFUERZOS TÉCNICOS, FINANCIEROS Y ADMINISTRATIVOS CON LA INSTITUCIÓN UNIVERSITARIA COLEGIO MAYOR DE ANTIOQUIA PARA IMPLEMENTAR Y EJECUTAR LAS ACCIONES NECESARIAS Y ASÍ GARANTIZAR EL ACCESO Y LA PERMANENCIA DE LOS ESTUDIANTES EN PROGRAMAS DE EDUCACIÓN POSTSECUNDARIA EN EL DISTRITO DE MEDELLÍN A TRAVÉS DEL PROGRAMA ÚNICO DE ACCESO Y PERMANENCIA (PUAP) EN LA LÍNEA DE MATRÍCULA CERO DURANTE EL PERIODO ACADÉMICO 2025-1</t>
  </si>
  <si>
    <t>AUNAR ESFUERZOS TÉCNICOS, FINANCIEROS Y ADMINISTRATIVOS CON LA INSTITUCIÓN UNIVERSITARIA TECNOLÓGICO DE ANTIOQUIA TDEA PARA IMPLEMENTAR Y EJECUTAR LAS ACCIONES NECESARIAS Y ASÍ GARANTIZAR EL ACCESO Y LA PERMANENCIA DE LOS ESTUDIANTES EN PROGRAMAS DE EDUCACIÓN POSTSECUNDARIA EN EL DISTRITO DE MEDELLÍN A TRAVÉS DEL PROGRAMA ÚNICO DE ACCESO Y PERMANENCIA (PUAP) EN LA LÍNEA DE MATRÍCULA CERO DURANTE EL PERIODO ACADÉMICO 2025 1.</t>
  </si>
  <si>
    <t>PRESTACIÓN DE SERVICIOS DE FORMA TEMPORAL COMO TECNÓLOGO III EN LA SUBDIRECCIÓN ADMINISTRATIVA, FINANCIERA Y DE APOYO A LA GESTIÓN, PARA EL APOYO OPERATIVO Y ADMINISTRATIVO DEL PROCESO DE GESTIÓN DE TALENTO HUMANO, DE LA AGENCIA DE EDUCACIÓN POSTSECUNDARIA DE MEDELLÍN - SAPIENCIA.</t>
  </si>
  <si>
    <t>PRESTACIÓN DE SERVICIOS DE MANERA TEMPORAL COMO TÉCNICO III EN LA DIRECCIÓN TÉCNICA DE FONDOS, CON EL FIN DE BRINDAR APOYO INTEGRAL EN TODO LO RELACIONADO CON EL COMPONENTE DE SERVICIO SOCIAL EN EL DESARROLLO DEL PROGRAMA ÚNICO DE ACCESO Y PERMANENCIA (PUAP), AGENCIA DE EDUCACIÓN POSTSECUNDARIA DE MEDELLÍN - SAPIENCIA.</t>
  </si>
  <si>
    <t>PRESTACIÓN DE SERVICIOS PARA LA REALIZACIÓN DE EXÁMENES MÉDICOS OCUPACIONALES, INCLUIDOS EN EL PROFESIOGRAMA DEL ÁREA DE SEGURIDAD Y SALUD EN EL TRABAJO DE LA AGENCIA DE EDUCACIÓN POSTSECUNDARIA DE MEDELLÍN - SAPIENCIA.</t>
  </si>
  <si>
    <t>PRESTACIÓN DE SERVICIOS DE FORMA TEMPORAL COMO PROFESIONAL II EN COMUNICACIONES PARA PROYECTAR EL DISEÑO Y PUESTA EN MARCHA DE LA ESTRATEGIA COMUNICACIONAL INTERNA Y GESTIÓN DE LOS PROCESOS COMUNICACIONALES DE CADA UNO DE LOS PROGRAMAS DE SAPIENCIA, GARANTIZANDO LA ADECUADA IMPLEMENTACIÓN DEL MANUAL DE IMAGEN DE LA AGENCIA DE EDUCACIÓN POSTSECUNDARIA-SAPIENCIA.</t>
  </si>
  <si>
    <t>RECURSOS TOTALES DESEMBOLSADOS O PAGADOS.</t>
  </si>
  <si>
    <t>Cantidad de otrosíes y adiciones realizadas  (y sus montos).</t>
  </si>
  <si>
    <t>210 DE 2025</t>
  </si>
  <si>
    <t>218 DE 2025</t>
  </si>
  <si>
    <t>220 DE 2025</t>
  </si>
  <si>
    <t>222 DE 2025</t>
  </si>
  <si>
    <t>223 DE 2025</t>
  </si>
  <si>
    <t>224 DE 2025</t>
  </si>
  <si>
    <t>225 DE 2025</t>
  </si>
  <si>
    <t>227 DE 2025</t>
  </si>
  <si>
    <t>228 DE 2025</t>
  </si>
  <si>
    <t>229 DE 2025</t>
  </si>
  <si>
    <t>230 DE 2025</t>
  </si>
  <si>
    <t>231 DE 2025</t>
  </si>
  <si>
    <t>232 DE 2025</t>
  </si>
  <si>
    <t>233 DE 2025</t>
  </si>
  <si>
    <t>AUNAR ESFUERZOS TÉCNICOS, FINANCIEROS Y ADMINISTRATIVOS CON LA INSTITUCIÓN UNIVERSITARIA DIGITAL DE ANTIOQUIA PARA IMPLEMENTAR Y EJECUTAR LAS ACCIONES NECESARIAS Y ASÍ GARANTIZAR EL ACCESO Y LA PERMANENCIA DE LOS ESTUDIANTES EN PROGRAMAS DE EDUCACIÓN POSTSECUNDARIA EN EL DISTRITO DE MEDELLÍN A TRAVÉS DEL PROGRAMA ÚNICO DE ACCESO Y PERMANENCIA (PUAP) EN LA LÍNEA DE MATRÍCULA CERO DURANTE EL PERIODO ACADÉMICO 2025-1.</t>
  </si>
  <si>
    <t>CONTRATO INTERADMINISTRATIVO DE MANDATO SIN REPRESENTACIÓN PARA ADMINISTRAR LA PRESTACIÓN DEL SERVICIO DE “MANTENIMIENTOS GENERALES, PREVENTIVOS Y CORRECTIVOS PARA LAS SEDES DE LA AGENCIA DE EDUCACIÓN POSTSECUNDARIA DE MEDELLÍN - SAPIENCIA”</t>
  </si>
  <si>
    <t>PRESTACIÓN DE SERVICIOS DE APOYO A LA GESTIÓN PARA EL ACCESO, CONSULTA Y REPORTE DE INFORMACIÓN EN LA PLATAFORMA CENTRAL DE INFORMACIÓN FINANCIERA CIFIN, PARA EL ÁREA DE CARTERA DE LA AGENCIA DE EDUCACIÓN POSTSECUNDARIA DE MEDELLÍN- SAPIENCIA</t>
  </si>
  <si>
    <t>TRANSFERIR A TÍTULO GRATUITO CIENTO VEINTITRÉS (123) BIENES MUEBLES PARA APOYAR A LA INSTITUCIÓN UNIVERSITARIA COLEGIO MAYOR ENCAMINADOS AL FORTALECIMIENTO DIGITAL Y DESARROLLO ESTRATÉGICO DE LAS INSTITUCIONES DE EDUCACIÓN SUPERIOR ADSCRITAS AL DISTRITO PARA EL CUMPLIMIENTO DE SUS FINES MISIONALES.</t>
  </si>
  <si>
    <t>PRESTACIÓN DE SERVICIOS DE FORMA TEMPORAL COMO ESPECIALISTA I EN LA SUBDIRECCIÓN PARA LA GESTIÓN DE LA EDUCACIÓN POSTSECUNDARIA –GEP, PARA APOYAR LAS ACTIVIDADES ADMINISTRATIVAS Y ESTRATÉGICAS DEL ACCESO, ORIENTACIÓN Y CALIDAD DE LA PERMANENCIA EN LA EDUCACIÓN SUPERIOR, LA EDUCACIÓN PARA EL TRABAJO Y EL DESARROLLO HUMANO Y EDUCACIÓN INFORMAL, QUE PERMITAN LA TOMA DE DECISIONES AL INTERIOR DEL PROYECTO FORTALECIMIENTO DEL ACCESO Y PERMANENCIA EN LA EDUCACIÓN POSTSECUNDARIA SAPIENCIA.</t>
  </si>
  <si>
    <t>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t>
  </si>
  <si>
    <t>PRESTACIÓN DE SERVICIOS DE FORMA TEMPORAL COMO PROFESIONAL EN LA SUBDIRECCIÓN PARA LA GESTIÓN DE LA EDUCACIÓN POSTSECUNDARIA –GEP, PARA LA PLANIFICACIÓN Y REALIZACIÓN DE ACTIVIDADES ADMINISTRATIVAS, CONTRACTUALES Y DE APOYO A LA GESTIÓN VINCULADAS CON LA UTILIZACIÓN DE LA SALA AUDIOVISUAL, LOS LABORATORIOS, LAS AULAS Y OTROS ESPACIOS DE LA CIUDADELA OCCIDENTE C4TA, CONFORME A LAS DIRECTRICES NORMATIVAS Y RECOMENDACIONES DE SAPIENCIA.</t>
  </si>
  <si>
    <t>ADQUISICIÓN Y SUMINISTRO DE IMPLEMENTOS DE OFICINA NECESARIOS PARA EJECUTAR DE UNA MANERA ÓPTIMA, EFICIENTE Y EFECTIVA LAS ACTIVIDADES ADMINISTRATIVAS Y OPERATIVAS DE LA AGENCIA DE EDUCACIÓN POSTSECUNDARIA DE MEDELLÍN SAPIENCIA, CON EL FIN DE ASEGURAR EL ADECUADO DESARROLLO DE SUS FUNCIONES INSTITUCIONALES.</t>
  </si>
  <si>
    <t>ADQUIRIR ACCESORIOS Y PERIFÉRICOS PARA EL FORTALECIMIENTO DE LA INFRAESTRUCTURA TECNOLÓGICA DE LA AGENCIA DE EDUCACIÓN POSTSECUNDARIA DE MEDELLÍN - SAPIENCIA Y SUS SEDES.</t>
  </si>
  <si>
    <t>PRESTACIÓN DE SERVICIOS DE FORMA TEMPORAL COMO AUXILIAR PARA LLEVAR A CABO LAS DIFERENTES ACTIVIDADES DE GESTIÓN DOCUMENTAL, ARCHIVO Y DEMÁS ACTIVIDADES OPERATIVAS Y LOGÍSTICAS QUE LE SEAN ENCOMENDADAS EN EL MARCO DE LA OPERACIÓN DE LA OFICINA ASESORA JURÍDICA Y CONTRATACIÓN DE LA AGENCIA DE EDUCACIÓN POSTSECUNDARIA DE MEDELLÍN – SAPIENCIA.</t>
  </si>
  <si>
    <t>PRESTACIÓN DE SERVICIOS DE FORMA TEMPORAL COMO ESTUDIANTE I UNIVERSITARIO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 LA AGENCIA DE EDUCACIÓN POSTSECUNDARIA DE MEDELLÍN - SAPIENCIA.</t>
  </si>
  <si>
    <t>PRESTACIÓN DE SERVICIOS DE FORMA TEMPORAL COMO PROFESIONAL, EN LA DIRECCIÓN TÉCNICA DE FONDOS PARA EL ACOMPAÑAMIENTO JURÍDICO Y APOYO A LA SUPERVISIÓN EN LAS ETAPAS PRECONTRACTUAL, CONTRACTUAL Y POSTCONTRACTUAL DE LA AGENCIA DE EDUCACIÓN POSTSECUNDARIA DE MEDELLÍN – SAPIENCIA</t>
  </si>
  <si>
    <t>PRESTACIÓN DE SERVICIOS DE FORMA TEMPORAL COMO TECNÓLOGO III EN LA SUBDIRECCIÓN ADMINISTRATIVA, FINANCIERA Y DE APOYO A LA GESTIÓN, PARA EL APOYO TÉCNICO EN DESARROLLOS E IMPLEMENTACIÓN DE APLICATIVOS, FORMULARIOS Y DEMÁS PROCESOS DE TI CON ÉNFASIS EN LAS NECESIDADES DE LA DIRECCIÓN TÉCNICA DE FONDOS, ADSCRITOS A LA AGENCIA DE EDUCACIÓN POSTSECUNDARIA DE MEDELLÍN – SAPIENCIA</t>
  </si>
  <si>
    <t>RECURSOS PENDIENTES POR DESEMBOLSAR</t>
  </si>
  <si>
    <t>% EJECUCIÓN FINANCIERA CONTRATO</t>
  </si>
  <si>
    <t>TOTAL EJECUCIÓN PRESUPUESTAL</t>
  </si>
  <si>
    <t xml:space="preserve">PRESTACIÓN DE SERVICIOS DE FORMA TEMPORAL COMO AUXILIAR EN LA CIUDADELA OCCIDENTE, PARA APOYAR LAS ACTIVIDADES ADMINISTRATIVAS, LOGÍSTICAS Y OPERATIVAS DE FORMA INTEGRAL Y EN LAS DIFERENTES SEDES DONDE SE OFERTAN LOS SERVICIOS DE LA AGENCIA DE EDUCACIÓN POSTSECUNDARIA DE MEDELLÍN - SAPIENCIA. </t>
  </si>
  <si>
    <t>226 DE 2025</t>
  </si>
  <si>
    <t>234 DE 2025</t>
  </si>
  <si>
    <t>235 DE 2025</t>
  </si>
  <si>
    <t>236 DE 2025</t>
  </si>
  <si>
    <t>237 DE 2025</t>
  </si>
  <si>
    <t>238 DE 2025</t>
  </si>
  <si>
    <t>239 DE 2025</t>
  </si>
  <si>
    <t>240 DE 2025</t>
  </si>
  <si>
    <t>241 DE 2025</t>
  </si>
  <si>
    <t>242 DE 2025</t>
  </si>
  <si>
    <t>245 DE 2025</t>
  </si>
  <si>
    <t>248 DE 2025</t>
  </si>
  <si>
    <t>249 DE 2025</t>
  </si>
  <si>
    <t>OC 145667</t>
  </si>
  <si>
    <t>251 DE 2025</t>
  </si>
  <si>
    <t>AUNAR ESFUERZOS PARA LA IMPLEMENTACIÓN DE LA OFERTA ACADÉMICA DE TÉCNICOS LABORALES PRIORIZADOS EN EL BANCO ACADÉMICO DE EDUCACIÓN PARA EL TRABAJO Y EL DESARROLLO HUMANO DEL PROYECTO DE INVERSIÓN DEL PROGRAMA ÚNICO DE ACCESO Y PERMANENCIA (PUAP).</t>
  </si>
  <si>
    <t>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2025-2 EN EL DISTRITO DE MEDELLÍN.</t>
  </si>
  <si>
    <t>PRESTACIÓN DE SERVICIOS DE FORMA TEMPORAL COMO PROFESIONAL UNIVERSITARIO III EN LA SUBDIRECCIÓN PARA LA GESTIÓN DE LA EDUCACIÓN POSTSECUNDARIA – GEP, PARA EL APOYO DE LAS ACTIVIDADES DE EVALUACIÓN DE PROPUESTAS, SEGUIMIENTO DE LA SUPERVISIÓN, APOYO EN LA EJECUCIÓN Y LA PLANIFICACIÓN DE LA GESTIÓN ADMINISTRATIVA Y CONTRACTUAL, RELACIONADAS CON LA OPERACIÓN DEL PROYECTO IMPLEMENTACIÓN DEL PROGRAMA VISION4RIOS EN EL DISTRITO DE MEDELLÍN PARA LA AGENCIA DE EDUCACIÓN POSTSECUNDARIA DE MEDELLÍN SAPIENCIA.</t>
  </si>
  <si>
    <t>PRESTACIÓN DE SERVICIOS DE FORMA TEMPORAL COMO PROFESIONAL III EN LA SUBDIRECCIÓN PARA LA GESTIÓN DE LA EDUCACIÓN POSTSECUNDARIA –GEP PARA EL DESARROLLO DE ACTIVIDADES OPERATIVAS, ADMINISTRATIVAS, DE EJECUCIÓN CONTRACTUAL Y DE APOYO A LA SUPERVISIÓN RELACIONADAS CON EL PROYECTO DE FORTALECIMIENTO DEL ACCESO Y PERMANENCIA EN LA EDUCACIÓN POSTSECUNDARIA SAPIENCIA.</t>
  </si>
  <si>
    <t>PRESTACIÓN DE SERVICIOS DE FORMA TEMPORAL COMO TECNÓLOGO III EN LA SUBDIRECCIÓN PARA LA GESTIÓN DE LA EDUCACIÓN POSTSECUNDARIA PARA APOYAR PROCESOS COMO EL DESARROLLO DE APLICACIONES A LA MEDIDA Y EL CORRECTO FUNCIONAMIENTO DE LAS DIFERENTES APLICACIONES WEB DENTRO DE TODO EL ECOSISTEMA DE @MEDELLÍN, DE IGUAL FORMA, EL DESARROLLO, MANTENIMIENTO, ACTUALIZACIÓN, INTEGRACIÓN DE HERRAMIENTAS Y PRUEBAS DENTRO DE LA CIUDADELA DIGITAL @MEDELLÍN ADSCRITO A LA SUBDIRECCIÓN.</t>
  </si>
  <si>
    <t>CONTRATO INTERADMINISTRATIVO DE MANDATO PARA LA ADMINISTRACIÓN Y PAGO  DE RECURSOS EN MATRÍCULAS Y SOSTENIMIENTO SEMESTRALES O ANUALES DEL  PROGRAMA ÚNICO DE ACCESO Y PERMANENCIA -PUAP- DE SAPIENCIA.</t>
  </si>
  <si>
    <t>PRESTACIÓN DE SERVICIOS DE FORMA TEMPORAL COMO ESPECIALISTA I EN LA SUBDIRECCIÓN PARA LA GESTIÓN DE LA EDUCACIÓN POSTSECUNDARIA –GEP, PARA CONTRIBUIR AL DESARROLLO DE ACTIVIDADES RELACIONADAS CON EL ACOMPAÑAMIENTO EN LA PLANEACIÓN, EJECUCIÓN Y SEGUIMIENTO DE PROYECTOS MEDIANTE INSTRUMENTOS ADMINISTRATIVOS Y DE PLANIFICACIÓN, ORIENTADOS AL FORTALECIMIENTO DE LOS PROCESOS GESTIONADOS, QUE FACILITEN LA TOMA DE DECISIONES AL INTERIOR DE LOS PROYECTOS EN LA SUBDIRECCIÓN.</t>
  </si>
  <si>
    <t>PRESTACIÓN DE SERVICIOS DE FORMA TEMPORAL COMO PROFESIONAL II EN LA SUBDIRECCIÓN PARA LA GESTIÓN DE LA EDUCACIÓN POSTSECUNDARIA –GEP, PARA BRINDAR APOYO JURÍDICO EN LA FASE PRECONTRACTUAL, CONTRACTUAL Y POSTCONTRACTUAL DE LOS CONTRATOS Y/O CONVENIOS DEL PROYECTO IMPLEMENTACIÓN DEL PROGRAMA VISION4RIOS Y DE LOS DEMÁS PROYECTOS Y PROGRAMAS DE LA DEPENDENCIA.</t>
  </si>
  <si>
    <t>PRESTACIÓN DE SERVICIOS DE FORMA TEMPORAL COMO ESTUDIANTE UNIVERSITARIO I EN COMUNICACIONES PARA PROYECTAR EL DISEÑO Y PUESTA EN MARCHA DE DESARROLLOS EN GAME DESING, PLANEACIÓN DE PROYECTOS Y DISEÑO UX/UI O DISEÑO DE INTERFACES PARA LOS PROCESOS COMUNICACIONALES DE CADA UNO DE LOS PROGRAMAS DE SAPIENCIA, GARANTIZANDO LA ADECUADA IMPLEMENTACIÓN DEL MANUAL DE IMAGEN DE LA AGENCIA DE EDUCACIÓN POSTSECUNDARIA-SAPIENCIA.</t>
  </si>
  <si>
    <t xml:space="preserve">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2025-2 EN EL DISTRITO DE MEDELLÍN </t>
  </si>
  <si>
    <t>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2025-2 EN EL DISTRITO DE MEDELLÍN</t>
  </si>
  <si>
    <t>ADQUIRIR LA DOTACIÓN DE LEY PARA FUNCIONARIA DE LA AGENCIA DE EDUCACIÓN POSTSECUNDARIA DE MEDELLÍN- SAPIENCIA.</t>
  </si>
  <si>
    <t>ADQUISICIÓN DE CERTIFICADO DE FIRMA DIGITAL DE FUNCIÓN PÚBLICA PARA FUNCIONARIOS DE LA AGENCIA DE EDUCACIÓN POSTSECUNDARIA DE MEDELLÍN.</t>
  </si>
  <si>
    <t>RENOVACIÓN Y CONFIGURACIÓN DE LICENCIAMIENTO DE EQUIPO FORTINET, PARA LA SEDE PRINCIPAL Y CIUDADELA DE LA AGENCIA DE EDUCACIÓN POSTSECUNDARIA DE MEDELLÍN – SAPIENCIA.</t>
  </si>
  <si>
    <t>243 DE 2025</t>
  </si>
  <si>
    <t>244 DE 2025</t>
  </si>
  <si>
    <t>246 DE 2025</t>
  </si>
  <si>
    <t>247 DE 2025</t>
  </si>
  <si>
    <t>250 DE 2025</t>
  </si>
  <si>
    <t>252 DE 2025</t>
  </si>
  <si>
    <t>253 DE 2025</t>
  </si>
  <si>
    <t>254 DE 2025</t>
  </si>
  <si>
    <t>255 DE 2025</t>
  </si>
  <si>
    <t>256 DE 2025</t>
  </si>
  <si>
    <t>257 DE 2025</t>
  </si>
  <si>
    <t>AUNAR ESFUERZOS TÉCNICOS, FINANCIEROS Y ADMINISTRATIVOS CON LA INSTITUCIÓN UNIVERSITARIA PASCUAL BRAVO PARA IMPLEMENTAR Y EJECUTAR LAS ACCIONES NECESARIAS Y ASÍ GARANTIZAR EL ACCESO Y LA PERMANENCIA
DE LOS ESTUDIANTES EN PROGRAMAS DE EDUCACIÓN POSTSECUNDARIA EN EL DISTRITO DE MEDELLÍN A TRAVÉS DEL PROGRAMA ÚNICO DE ACCESO Y PERMANENCIA (PUAP) EN LA LÍNEA DE MATRÍCULA CERO DURANTE EL
PERIODO ACADÉMICO 2025-1.</t>
  </si>
  <si>
    <t>PRESTAR LOS SERVICIOS PARA EL APOYO EN LA EVALUACIÓN Y CALIFICACIÓN DE LOS PROGRAMAS DE POSGRADOS INTERNACIONALES PARA “ENLAZA MUNDOS” DE SAPIENCIA, CONVOCATORIA 2025 - 2</t>
  </si>
  <si>
    <t>CONTRATO INTERADMINISTRATIVO DE MANDATO SIN REPRESENTACION PARA LA EJECUCIÓN DE ACTIVIDADES DE DIAGNOSTICO, MANTENIMIENTO Y ADECUACIÓN CONTRATO INTERADMINISTRATIVO DE MANDATO SIN REPRESENTACION PARA LA EJECUCIÓN DE ACTIVIDADES DE DIAGNOSTICO, MANTENIMIENTO Y ADECUACIÓN DE LOS ESPACIOS FÍSICOS DE LAS SEDES DE CIUDADELA DE OCCIDENTE (SAN JAVIER), SEDE PRINCIPAL (ROBLEDO) Y CENTRALIDAD DE MAZO (SANTA ELENA) DE LA AGENCIA DE EDUCACIÓN POSTSECUNDARIA DE MEDELLÍN - SAPIENCIA</t>
  </si>
  <si>
    <t>PRESTACIÓN DE SERVICIOS PARA LA ACTUALIZACIÓN, SOPORTE TÉCNICO, DESARROLLO Y MIGRACIÓN DEL SOFTWARE RUBY DEL APLICATIVO MINOTAURO DEL ÁREA DE CARTERA DE SAPIENCIA</t>
  </si>
  <si>
    <t>AUNAR ESFUERZOS TÉCNICOS, FINANCIEROS Y ADMINISTRATIVOS CON LA UNIVERSIDAD DE ANTIOQUIA PARA IMPLEMENTAR Y EJECUTAR LAS ACCIONES NECESARIAS Y ASÍ GARANTIZAR EL ACCESO Y LA PERMANENCIA DE LOS ESTUDIANTES EN PROGRAMAS DE EDUCACIÓN POSTSECUNDARIA EN EL DISTRITO DE MEDELLÍN A TRAVÉS DEL PROGRAMA ÚNICO DE ACCESO Y PERMANENCIA (PUAP) EN LA LÍNEA DE MATRÍCULA CERO DURANTE EL PERIODO ACADÉMICO 2025-1.</t>
  </si>
  <si>
    <t>PRESTACIÓN DE SERVICIOS DE FORMA TEMPORAL COMO PROFESIONAL III EN LA SUBDIRECCIÓN PARA LA GESTIÓN DE LA EDUCACIÓN POSTSECUNDARIA – GEP, PARA APOYAR LOS PROCESOS TÉCNICOS, ADMINISTRATIVOS, FINANCIEROS Y PRESUPUESTALES DE LOS CONTRATOS Y/O CONVENIOS DERIVADOS DE LA EJECUCIÓN DE LOS PROYECTOS ADSCRITOS A LA SUBDIRECCIÓN PARA LA AGENCIA DE EDUCACIÓN POSTSECUNDARIA DE MEDELLÍN SAPIENCIA</t>
  </si>
  <si>
    <t>PRESTACIÓN DE SERVICIOS DE FORMA TEMPORAL COMO TECNÓLOGO III EN LA SUBDIRECCIÓN PARA LA GESTIÓN DE LA EDUCACIÓN POSTSECUNDARIA –GEP, PARA APOYAR Y FOMENTAR EL USO ADECUADO Y EFICIENTE DE LOS LABORATORIOS Y OTROS ESPACIOS DE LA CIUDADELA DE OCCIDENTE, PROMOVIENDO LA PARTICIPACIÓN ACTIVA DE LOS ESTUDIANTES Y ASEGURANDO LA REALIZACIÓN SEGURA Y EFICAZ DE LAS ACTIVIDADES PREVISTAS PARA LA AGENCIA DE EDUCACIÓN POSTSECUNDARIA DE MEDELLÍN – SAPIENCIA.</t>
  </si>
  <si>
    <t>PRESTACIÓN DE SERVICIOS DE FORMA TEMPORAL COMO PROFESIONAL UNIVERSITARIO EN LA DIRECCIÓN TÉCNICA DE FONDOS PARA APOYO EN LA ATENCIÓN AL CIUDADANO, ACTIVIDADES LOGÍSTICAS, GESTIÓN DOCUMENTAL, ATENCIÓN A PQRSDF Y ASESORÍA A LOS BENEFICIARIOS E INTERESADOS VINCULADOS CON EL PROYECTO "FORTALECIMIENTO DEL ACCESO Y PERMANENCIA EN LA EDUCACIÓN POSTSECUNDARIA SAPIENCIA" DE LA AGENCIA DE EDUCACIÓN POSTSECUNDARIA SAPIENCIA.</t>
  </si>
  <si>
    <t>CONTRATO INTERADMINISTRATIVO ENTRE SAPIENCIA Y LA INSTITUCIÓN UNIVERSITARIA DIGITAL DE ANTIOQUIA PARA CREAR, DESARROLLAR ENSAMBLAR Y ENTREGAR EL CONTENIDO DE SIETE (7) CURSOS VIRTUALES AUTOGESTIONABLES TIPO MOOC LOS CUALES SERÁN ALOJADOS EN LA PLATAFORMA DE LA CIUDADELA UNIVERSITARIA DIGITAL@MEDELLÍN.</t>
  </si>
  <si>
    <t xml:space="preserve">PRESTAR EL SERVICIO DE FUMIGACIÓN Y MANEJO INTEGRADO PARA EL CONTROL DE PLAGAS Y ROEDORES DE TODAS LAS SEDES DE LA AGENCIA DE EDUCACIÓN POSTSECUNDARIA DE MEDELLÍN- SAPIENCIA PARA LA PREVENCIÓN DE ENFERMEDADES A SERVIDORES, CONTRATISTAS Y A TERCEROS. </t>
  </si>
  <si>
    <t>PRESTACIÓN DE SERVICIOS DE FORMA TEMPORAL COMO ESPECIALISTA II EN LA SUBDIRECCIÓN PARA LA GESTIÓN DE LA EDUCACIÓN 
POSTSECUNDARIA-GEP, PARA IDENTIFICAR, FORMULAR Y EJECUTAR LAS ACCIONES ESTRATÉGICAS, ADMINISTRATIVAS Y TÉCNICAS DEL 
PROYECTO IMPLEMENTACIÓN DEL PROGRAMA BILINGÜISMO Y DEMÁS PROYECTOS DE LA SUBDIRECCIÓN PARA SAPIENCIA.</t>
  </si>
  <si>
    <t>PERSONA JURIDICA</t>
  </si>
  <si>
    <t>PERSONA NATURAL</t>
  </si>
  <si>
    <t>258 DE 2025</t>
  </si>
  <si>
    <t>259 DE 2025</t>
  </si>
  <si>
    <t>OC 147104</t>
  </si>
  <si>
    <t>277 DE 2025</t>
  </si>
  <si>
    <t>AUNAR ESFUERZOS PARA LA IMPLEMENTACIÓN Y EJECUCIÓN DE UN PROGRAMA DE CAPACITACIÓN EN INGLÉS, AJUSTADO AL MARCO COMÚN EUROPEO DE REFERENCIA (CEFR), DIRIGIDO A LA CIUDADANÍA EN GENERAL DEL DISTRITO DE CIENCIA, TECNOLOGÍA E INNOVACIÓN DE MEDELLÍN.</t>
  </si>
  <si>
    <t>AUNAR ESFUERZOS TÉCNICOS Y ADMINISTRATIVOS PARA DESARROLLAR, GESTIONAR Y EJECUTAR LA ESTRATEGIA DE LOS PREMIOS MEDELLÍN INVESTIGA 2025, COMO INSTRUMENTO DE FOMENTO, VISIBILIZACIÓN Y APROPIACIÓN SOCIAL DEL CONOCIMIENTO CIENTÍFICO, ORIENTADO A RECONOCER LA LABOR INVESTIGATIVA DE ESTUDIANTES, DOCENTES Y GRUPOS DE INVESTIGACIÓN DEL DISTRITO ESPECIAL DE CIENCIA, TECNOLOGÍA E INNOVACIÓN DE MEDELLÍN, EN COHERENCIA CON LAS POLÍTICAS PÚBLICAS DE EDUCACIÓN POSTSECUNDARIA Y CIENCIA, TECNOLOGÍA E INNOVACIÓN, Y EN ARTICULACIÓN CON LOS OBJETIVOS DEL PLAN DE DESARROLLO ‘MEDELLÍN TE QUIERE 2024–2027’, EL PLAN DISTRITAL DE CTI 2024–2033 Y LA LEY 2286 DE 2023.</t>
  </si>
  <si>
    <t>RENOVAR LA SUSCRIPCIÓN DE LAS LICENCIAS MICROSOFT PARA LA AGENCIA DE EDUCACIÓN POSTSECUNDARIA DE MEDELLÍN – SAPIENCIA.</t>
  </si>
  <si>
    <t>PRESTACIÓN DE SERVICIOS DE FORMA TEMPORAL COMO ESTUDIANTE I EN LA DIRECCIÓN TÉCNICA DE FONDOS, PARA APOYO, EN ACTIVIDADES OPERATIVAS, LOGÍSTICAS Y DE GESTIÓN DOCUMENTAL RELACIONADAS CON LA OPERACIÓN DEL PROGRAMA ÚNICO DE ACCESO Y PERMANENCIA (PUAP) SAPIENCIA, PARA LAS CONVOCATORIAS DE LOS PERIODOS ACADÉMICOS 2025-2 EN EL DISTRITO DE MEDELLÍN, LA AGENCIA DE EDUCACIÓN POSTSECUNDARIA DE MEDELLÍN - SAPIENCIA.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</si>
</sst>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 #,##0;[Red]\-&quot;$&quot;\ #,##0"/>
    <numFmt numFmtId="42" formatCode="_-&quot;$&quot;\ * #,##0_-;\-&quot;$&quot;\ * #,##0_-;_-&quot;$&quot;\ * &quot;-&quot;_-;_-@_-"/>
    <numFmt numFmtId="164" formatCode="&quot;$&quot;\ #,##0"/>
    <numFmt numFmtId="165" formatCode="&quot;$&quot;\ #,##0.00"/>
    <numFmt numFmtId="166" formatCode="_-[$$-409]* #,##0_ ;_-[$$-409]* \-#,##0\ ;_-[$$-409]* &quot;-&quot;??_ ;_-@_ "/>
  </numFmts>
  <fonts count="16" x14ac:knownFonts="1">
    <font>
      <sz val="11"/>
      <color theme="1"/>
      <name val="Calibri"/>
      <family val="2"/>
      <scheme val="minor"/>
    </font>
    <font>
      <sz val="11"/>
      <color theme="1"/>
      <name val="Calibri"/>
      <family val="2"/>
      <scheme val="minor"/>
    </font>
    <font>
      <b/>
      <sz val="9"/>
      <color theme="0"/>
      <name val="Arial Narrow"/>
      <family val="2"/>
    </font>
    <font>
      <sz val="9"/>
      <color theme="1"/>
      <name val="Arial Narrow"/>
      <family val="2"/>
    </font>
    <font>
      <b/>
      <sz val="10"/>
      <color theme="0"/>
      <name val="Arial Narrow"/>
      <family val="2"/>
    </font>
    <font>
      <sz val="10"/>
      <color theme="1"/>
      <name val="Arial Narrow"/>
      <family val="2"/>
    </font>
    <font>
      <sz val="9"/>
      <name val="Arial Narrow"/>
      <family val="2"/>
    </font>
    <font>
      <sz val="9"/>
      <color rgb="FF000000"/>
      <name val="Arial Narrow"/>
      <family val="2"/>
    </font>
    <font>
      <sz val="9"/>
      <color rgb="FF000000"/>
      <name val="Arial Narrow"/>
      <family val="2"/>
    </font>
    <font>
      <sz val="10"/>
      <name val="Arial Narrow"/>
      <family val="2"/>
    </font>
    <font>
      <sz val="10"/>
      <color rgb="FF000000"/>
      <name val="Arial Narrow"/>
      <family val="2"/>
    </font>
    <font>
      <sz val="9"/>
      <color theme="1"/>
      <name val="Arial Narrow"/>
      <family val="2"/>
    </font>
    <font>
      <sz val="9"/>
      <color rgb="FF000000"/>
      <name val="Arial Narrow"/>
      <family val="2"/>
    </font>
    <font>
      <sz val="10"/>
      <name val="Arial Narrow"/>
      <family val="2"/>
    </font>
    <font>
      <sz val="9"/>
      <color indexed="81"/>
      <name val="Tahoma"/>
      <family val="2"/>
    </font>
    <font>
      <b/>
      <sz val="9"/>
      <color indexed="81"/>
      <name val="Tahoma"/>
      <family val="2"/>
    </font>
  </fonts>
  <fills count="7">
    <fill>
      <patternFill patternType="none"/>
    </fill>
    <fill>
      <patternFill patternType="gray125"/>
    </fill>
    <fill>
      <patternFill patternType="solid">
        <fgColor rgb="FF7030A0"/>
        <bgColor rgb="FF000000"/>
      </patternFill>
    </fill>
    <fill>
      <patternFill patternType="solid">
        <fgColor theme="0"/>
        <bgColor indexed="64"/>
      </patternFill>
    </fill>
    <fill>
      <patternFill patternType="solid">
        <fgColor rgb="FFFFFFFF"/>
        <bgColor rgb="FF000000"/>
      </patternFill>
    </fill>
    <fill>
      <patternFill patternType="solid">
        <fgColor rgb="FFFFFFFF"/>
        <bgColor indexed="64"/>
      </patternFill>
    </fill>
    <fill>
      <patternFill patternType="solid">
        <fgColor theme="0"/>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2" fontId="1" fillId="0" borderId="0" applyFont="0" applyFill="0" applyBorder="0" applyAlignment="0" applyProtection="0"/>
  </cellStyleXfs>
  <cellXfs count="112">
    <xf numFmtId="0" fontId="0" fillId="0" borderId="0" xfId="0"/>
    <xf numFmtId="0" fontId="2" fillId="2" borderId="1" xfId="0" applyFont="1" applyFill="1" applyBorder="1" applyAlignment="1">
      <alignment horizontal="center" vertical="center" wrapText="1" readingOrder="1"/>
    </xf>
    <xf numFmtId="164" fontId="2" fillId="2" borderId="1" xfId="0" applyNumberFormat="1" applyFont="1" applyFill="1" applyBorder="1" applyAlignment="1">
      <alignment horizontal="center" vertical="center" wrapText="1" readingOrder="1"/>
    </xf>
    <xf numFmtId="14" fontId="3" fillId="3" borderId="1" xfId="0" applyNumberFormat="1" applyFont="1" applyFill="1" applyBorder="1" applyAlignment="1">
      <alignment horizontal="center" vertical="center"/>
    </xf>
    <xf numFmtId="164" fontId="3" fillId="3" borderId="1" xfId="0" applyNumberFormat="1" applyFont="1" applyFill="1" applyBorder="1" applyAlignment="1">
      <alignment horizontal="right" vertical="center"/>
    </xf>
    <xf numFmtId="9" fontId="3" fillId="3" borderId="1" xfId="2" applyFont="1" applyFill="1" applyBorder="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vertical="center"/>
    </xf>
    <xf numFmtId="42" fontId="3" fillId="3" borderId="1" xfId="1" applyFont="1" applyFill="1" applyBorder="1" applyAlignment="1">
      <alignment horizontal="center" vertical="center"/>
    </xf>
    <xf numFmtId="0" fontId="4" fillId="2" borderId="1" xfId="0" applyFont="1" applyFill="1" applyBorder="1" applyAlignment="1">
      <alignment horizontal="center" vertical="center" wrapText="1" readingOrder="1"/>
    </xf>
    <xf numFmtId="14" fontId="4" fillId="2" borderId="1" xfId="0" applyNumberFormat="1" applyFont="1" applyFill="1" applyBorder="1" applyAlignment="1">
      <alignment horizontal="center" vertical="center" wrapText="1" readingOrder="1"/>
    </xf>
    <xf numFmtId="9" fontId="4" fillId="2" borderId="1" xfId="2" applyFont="1" applyFill="1" applyBorder="1" applyAlignment="1">
      <alignment horizontal="center" vertical="center" wrapText="1" readingOrder="1"/>
    </xf>
    <xf numFmtId="0" fontId="5" fillId="3" borderId="0" xfId="0" applyFont="1" applyFill="1"/>
    <xf numFmtId="0" fontId="5" fillId="3" borderId="0" xfId="0" applyFont="1" applyFill="1" applyAlignment="1">
      <alignment vertical="center"/>
    </xf>
    <xf numFmtId="0" fontId="5" fillId="3" borderId="0" xfId="0" applyFont="1" applyFill="1" applyAlignment="1">
      <alignment vertical="center" wrapText="1" readingOrder="1"/>
    </xf>
    <xf numFmtId="164" fontId="4" fillId="2" borderId="1" xfId="0" applyNumberFormat="1" applyFont="1" applyFill="1" applyBorder="1" applyAlignment="1">
      <alignment horizontal="center" vertical="center" wrapText="1" readingOrder="1"/>
    </xf>
    <xf numFmtId="14" fontId="3" fillId="3" borderId="2" xfId="0" applyNumberFormat="1" applyFont="1" applyFill="1" applyBorder="1" applyAlignment="1">
      <alignment horizontal="center" vertical="center"/>
    </xf>
    <xf numFmtId="165" fontId="5" fillId="3" borderId="0" xfId="0" applyNumberFormat="1" applyFont="1" applyFill="1" applyAlignment="1">
      <alignment vertical="center"/>
    </xf>
    <xf numFmtId="0" fontId="2" fillId="2" borderId="1" xfId="0" applyFont="1" applyFill="1" applyBorder="1" applyAlignment="1">
      <alignment vertical="center" wrapText="1" readingOrder="1"/>
    </xf>
    <xf numFmtId="165" fontId="4" fillId="2" borderId="1" xfId="0" applyNumberFormat="1" applyFont="1" applyFill="1" applyBorder="1" applyAlignment="1">
      <alignment horizontal="center" vertical="center" wrapText="1" readingOrder="1"/>
    </xf>
    <xf numFmtId="0" fontId="5" fillId="3" borderId="0" xfId="0" applyFont="1" applyFill="1" applyBorder="1" applyAlignment="1">
      <alignment vertical="center" wrapText="1" readingOrder="1"/>
    </xf>
    <xf numFmtId="0" fontId="6" fillId="3" borderId="1" xfId="0" applyFont="1" applyFill="1" applyBorder="1" applyAlignment="1">
      <alignment vertical="center" wrapText="1" readingOrder="1"/>
    </xf>
    <xf numFmtId="0" fontId="8" fillId="3" borderId="1" xfId="0" applyFont="1" applyFill="1" applyBorder="1" applyAlignment="1">
      <alignment vertical="center" wrapText="1"/>
    </xf>
    <xf numFmtId="0" fontId="0" fillId="3" borderId="0" xfId="0" applyFill="1"/>
    <xf numFmtId="165" fontId="0" fillId="3" borderId="0" xfId="0" applyNumberFormat="1" applyFill="1" applyAlignment="1">
      <alignment wrapText="1"/>
    </xf>
    <xf numFmtId="0" fontId="8" fillId="6" borderId="1" xfId="0" applyFont="1" applyFill="1" applyBorder="1" applyAlignment="1">
      <alignment vertical="center" wrapText="1"/>
    </xf>
    <xf numFmtId="0" fontId="7" fillId="3" borderId="1" xfId="0" applyFont="1" applyFill="1" applyBorder="1" applyAlignment="1">
      <alignment vertical="center" wrapText="1"/>
    </xf>
    <xf numFmtId="14" fontId="9" fillId="3" borderId="1" xfId="0" applyNumberFormat="1" applyFont="1" applyFill="1" applyBorder="1" applyAlignment="1">
      <alignment horizontal="center" vertical="center" wrapText="1" readingOrder="1"/>
    </xf>
    <xf numFmtId="0" fontId="13" fillId="3" borderId="1" xfId="0" applyFont="1" applyFill="1" applyBorder="1" applyAlignment="1">
      <alignment vertical="center" wrapText="1" readingOrder="1"/>
    </xf>
    <xf numFmtId="0" fontId="11" fillId="3" borderId="1" xfId="0" applyFont="1" applyFill="1" applyBorder="1" applyAlignment="1">
      <alignment vertical="center" wrapText="1"/>
    </xf>
    <xf numFmtId="0" fontId="0" fillId="3" borderId="1" xfId="0" applyFill="1" applyBorder="1"/>
    <xf numFmtId="14" fontId="0" fillId="3" borderId="1" xfId="0" applyNumberFormat="1" applyFill="1" applyBorder="1"/>
    <xf numFmtId="0" fontId="11" fillId="3" borderId="1" xfId="0" applyFont="1" applyFill="1" applyBorder="1" applyAlignment="1">
      <alignment vertical="center" wrapText="1" readingOrder="1"/>
    </xf>
    <xf numFmtId="0" fontId="12" fillId="3" borderId="1" xfId="0" applyFont="1" applyFill="1" applyBorder="1" applyAlignment="1">
      <alignment vertical="center" wrapText="1" readingOrder="1"/>
    </xf>
    <xf numFmtId="0" fontId="13" fillId="3" borderId="1" xfId="0" applyFont="1" applyFill="1" applyBorder="1" applyAlignment="1">
      <alignment wrapText="1" readingOrder="1"/>
    </xf>
    <xf numFmtId="0" fontId="12" fillId="3" borderId="1" xfId="0" applyFont="1" applyFill="1" applyBorder="1" applyAlignment="1">
      <alignment wrapText="1" readingOrder="1"/>
    </xf>
    <xf numFmtId="0" fontId="6" fillId="3" borderId="1" xfId="0" applyFont="1" applyFill="1" applyBorder="1" applyAlignment="1" applyProtection="1">
      <alignment vertical="center" wrapText="1" readingOrder="1"/>
      <protection hidden="1"/>
    </xf>
    <xf numFmtId="0" fontId="3" fillId="3" borderId="1" xfId="0" applyFont="1" applyFill="1" applyBorder="1" applyAlignment="1">
      <alignment vertical="center" wrapText="1" readingOrder="1"/>
    </xf>
    <xf numFmtId="0" fontId="9" fillId="3" borderId="1" xfId="0" applyFont="1" applyFill="1" applyBorder="1" applyAlignment="1">
      <alignment wrapText="1" readingOrder="1"/>
    </xf>
    <xf numFmtId="0" fontId="9" fillId="3" borderId="1" xfId="0" applyFont="1" applyFill="1" applyBorder="1" applyAlignment="1">
      <alignment vertical="center" wrapText="1" readingOrder="1"/>
    </xf>
    <xf numFmtId="0" fontId="0" fillId="3" borderId="1" xfId="0" applyFill="1" applyBorder="1" applyAlignment="1"/>
    <xf numFmtId="165" fontId="0" fillId="3" borderId="0" xfId="0" applyNumberFormat="1" applyFill="1"/>
    <xf numFmtId="0" fontId="0" fillId="3" borderId="0" xfId="0" applyFill="1" applyAlignment="1"/>
    <xf numFmtId="0" fontId="10" fillId="4" borderId="1" xfId="0" applyFont="1" applyFill="1" applyBorder="1" applyAlignment="1">
      <alignment horizontal="left" vertical="center" wrapText="1" readingOrder="1"/>
    </xf>
    <xf numFmtId="165" fontId="9" fillId="4" borderId="1" xfId="0" applyNumberFormat="1" applyFont="1" applyFill="1" applyBorder="1" applyAlignment="1">
      <alignment horizontal="center" vertical="center" wrapText="1" readingOrder="1"/>
    </xf>
    <xf numFmtId="0" fontId="5" fillId="3" borderId="0" xfId="0" applyFont="1" applyFill="1" applyAlignment="1">
      <alignment vertical="center" wrapText="1"/>
    </xf>
    <xf numFmtId="165" fontId="5" fillId="3" borderId="0" xfId="0" applyNumberFormat="1" applyFont="1" applyFill="1" applyAlignment="1">
      <alignment vertical="center" wrapText="1"/>
    </xf>
    <xf numFmtId="164" fontId="5" fillId="0" borderId="1" xfId="0" applyNumberFormat="1" applyFont="1" applyFill="1" applyBorder="1" applyAlignment="1">
      <alignment vertical="center" readingOrder="1"/>
    </xf>
    <xf numFmtId="9" fontId="5" fillId="3" borderId="1" xfId="2" applyFont="1" applyFill="1" applyBorder="1" applyAlignment="1">
      <alignment vertical="center" readingOrder="1"/>
    </xf>
    <xf numFmtId="164" fontId="5" fillId="3" borderId="1" xfId="0" applyNumberFormat="1" applyFont="1" applyFill="1" applyBorder="1" applyAlignment="1">
      <alignment vertical="center" readingOrder="1"/>
    </xf>
    <xf numFmtId="0" fontId="5" fillId="3" borderId="1" xfId="0" applyFont="1" applyFill="1" applyBorder="1" applyAlignment="1">
      <alignment vertical="center" readingOrder="1"/>
    </xf>
    <xf numFmtId="165" fontId="5" fillId="3" borderId="1" xfId="0" applyNumberFormat="1" applyFont="1" applyFill="1" applyBorder="1" applyAlignment="1">
      <alignment vertical="center" readingOrder="1"/>
    </xf>
    <xf numFmtId="0" fontId="5" fillId="3" borderId="0" xfId="0" applyFont="1" applyFill="1" applyBorder="1" applyAlignment="1">
      <alignment vertical="center" readingOrder="1"/>
    </xf>
    <xf numFmtId="14" fontId="5" fillId="3" borderId="0" xfId="0" applyNumberFormat="1" applyFont="1" applyFill="1" applyBorder="1" applyAlignment="1">
      <alignment vertical="center" readingOrder="1"/>
    </xf>
    <xf numFmtId="164" fontId="5" fillId="0" borderId="0" xfId="0" applyNumberFormat="1" applyFont="1" applyFill="1" applyBorder="1" applyAlignment="1">
      <alignment vertical="center" readingOrder="1"/>
    </xf>
    <xf numFmtId="9" fontId="5" fillId="3" borderId="0" xfId="2" applyFont="1" applyFill="1" applyBorder="1" applyAlignment="1">
      <alignment vertical="center" readingOrder="1"/>
    </xf>
    <xf numFmtId="165" fontId="5" fillId="3" borderId="0" xfId="0" applyNumberFormat="1" applyFont="1" applyFill="1" applyBorder="1" applyAlignment="1">
      <alignment vertical="center" readingOrder="1"/>
    </xf>
    <xf numFmtId="164" fontId="5" fillId="3" borderId="0" xfId="0" applyNumberFormat="1" applyFont="1" applyFill="1" applyBorder="1" applyAlignment="1">
      <alignment vertical="center" readingOrder="1"/>
    </xf>
    <xf numFmtId="0" fontId="5" fillId="3" borderId="0" xfId="0" applyFont="1" applyFill="1" applyAlignment="1">
      <alignment vertical="center" readingOrder="1"/>
    </xf>
    <xf numFmtId="14" fontId="5" fillId="3" borderId="0" xfId="0" applyNumberFormat="1" applyFont="1" applyFill="1" applyAlignment="1">
      <alignment vertical="center" readingOrder="1"/>
    </xf>
    <xf numFmtId="164" fontId="5" fillId="0" borderId="0" xfId="0" applyNumberFormat="1" applyFont="1" applyFill="1" applyAlignment="1">
      <alignment vertical="center" readingOrder="1"/>
    </xf>
    <xf numFmtId="9" fontId="5" fillId="3" borderId="0" xfId="2" applyFont="1" applyFill="1" applyAlignment="1">
      <alignment vertical="center" readingOrder="1"/>
    </xf>
    <xf numFmtId="165" fontId="5" fillId="3" borderId="0" xfId="0" applyNumberFormat="1" applyFont="1" applyFill="1" applyAlignment="1">
      <alignment vertical="center" readingOrder="1"/>
    </xf>
    <xf numFmtId="164" fontId="5" fillId="3" borderId="0" xfId="0" applyNumberFormat="1" applyFont="1" applyFill="1" applyAlignment="1">
      <alignment vertical="center" readingOrder="1"/>
    </xf>
    <xf numFmtId="0" fontId="5" fillId="3" borderId="0" xfId="0" applyFont="1" applyFill="1" applyAlignment="1">
      <alignment horizontal="center" vertical="center" wrapText="1"/>
    </xf>
    <xf numFmtId="0" fontId="5" fillId="3" borderId="0" xfId="0" applyFont="1" applyFill="1" applyAlignment="1">
      <alignment horizontal="center" vertical="center"/>
    </xf>
    <xf numFmtId="14" fontId="9" fillId="4" borderId="1" xfId="0" applyNumberFormat="1" applyFont="1" applyFill="1" applyBorder="1" applyAlignment="1">
      <alignment horizontal="center" vertical="center" wrapText="1" readingOrder="1"/>
    </xf>
    <xf numFmtId="0" fontId="5" fillId="5" borderId="1" xfId="0" applyFont="1" applyFill="1" applyBorder="1" applyAlignment="1">
      <alignment horizontal="left" vertical="center" wrapText="1" readingOrder="1"/>
    </xf>
    <xf numFmtId="14" fontId="9" fillId="0" borderId="1" xfId="0" applyNumberFormat="1" applyFont="1" applyBorder="1" applyAlignment="1">
      <alignment horizontal="center" vertical="center" wrapText="1" readingOrder="1"/>
    </xf>
    <xf numFmtId="14" fontId="9" fillId="5" borderId="1" xfId="0" applyNumberFormat="1" applyFont="1" applyFill="1" applyBorder="1" applyAlignment="1">
      <alignment horizontal="center" vertical="center" wrapText="1" readingOrder="1"/>
    </xf>
    <xf numFmtId="0" fontId="5" fillId="0" borderId="1" xfId="0" applyFont="1" applyBorder="1" applyAlignment="1">
      <alignment horizontal="left" vertical="center" wrapText="1" readingOrder="1"/>
    </xf>
    <xf numFmtId="0" fontId="9" fillId="5" borderId="1" xfId="0" applyFont="1" applyFill="1" applyBorder="1" applyAlignment="1" applyProtection="1">
      <alignment horizontal="left" vertical="center" wrapText="1" readingOrder="1"/>
      <protection hidden="1"/>
    </xf>
    <xf numFmtId="0" fontId="9" fillId="0" borderId="1" xfId="0" applyFont="1" applyBorder="1" applyAlignment="1" applyProtection="1">
      <alignment horizontal="left" vertical="center" wrapText="1" readingOrder="1"/>
      <protection hidden="1"/>
    </xf>
    <xf numFmtId="0" fontId="9" fillId="0" borderId="1" xfId="0" applyFont="1" applyBorder="1" applyAlignment="1">
      <alignment horizontal="left" vertical="center" wrapText="1" readingOrder="1"/>
    </xf>
    <xf numFmtId="165" fontId="5" fillId="3" borderId="1" xfId="2" applyNumberFormat="1" applyFont="1" applyFill="1" applyBorder="1" applyAlignment="1">
      <alignment vertical="center" readingOrder="1"/>
    </xf>
    <xf numFmtId="10" fontId="4" fillId="2" borderId="1" xfId="2" applyNumberFormat="1" applyFont="1" applyFill="1" applyBorder="1" applyAlignment="1">
      <alignment horizontal="center" vertical="center" wrapText="1" readingOrder="1"/>
    </xf>
    <xf numFmtId="10" fontId="5" fillId="3" borderId="1" xfId="2" applyNumberFormat="1" applyFont="1" applyFill="1" applyBorder="1" applyAlignment="1">
      <alignment vertical="center" readingOrder="1"/>
    </xf>
    <xf numFmtId="10" fontId="5" fillId="3" borderId="0" xfId="2" applyNumberFormat="1" applyFont="1" applyFill="1" applyBorder="1" applyAlignment="1">
      <alignment vertical="center" readingOrder="1"/>
    </xf>
    <xf numFmtId="10" fontId="5" fillId="3" borderId="0" xfId="2" applyNumberFormat="1" applyFont="1" applyFill="1" applyAlignment="1">
      <alignment vertical="center" readingOrder="1"/>
    </xf>
    <xf numFmtId="14" fontId="4" fillId="2" borderId="1" xfId="0" applyNumberFormat="1" applyFont="1" applyFill="1" applyBorder="1" applyAlignment="1">
      <alignment vertical="center" wrapText="1" readingOrder="1"/>
    </xf>
    <xf numFmtId="14" fontId="9" fillId="4" borderId="1" xfId="0" applyNumberFormat="1" applyFont="1" applyFill="1" applyBorder="1" applyAlignment="1">
      <alignment vertical="center" wrapText="1" readingOrder="1"/>
    </xf>
    <xf numFmtId="14" fontId="9" fillId="5" borderId="1" xfId="0" applyNumberFormat="1" applyFont="1" applyFill="1" applyBorder="1" applyAlignment="1" applyProtection="1">
      <alignment vertical="center" wrapText="1" readingOrder="1"/>
      <protection hidden="1"/>
    </xf>
    <xf numFmtId="14" fontId="9" fillId="0" borderId="1" xfId="0" applyNumberFormat="1" applyFont="1" applyBorder="1" applyAlignment="1" applyProtection="1">
      <alignment vertical="center" wrapText="1" readingOrder="1"/>
      <protection hidden="1"/>
    </xf>
    <xf numFmtId="14" fontId="9" fillId="5" borderId="1" xfId="0" applyNumberFormat="1" applyFont="1" applyFill="1" applyBorder="1" applyAlignment="1">
      <alignment vertical="center" wrapText="1" readingOrder="1"/>
    </xf>
    <xf numFmtId="0" fontId="5" fillId="3" borderId="0" xfId="0" applyFont="1" applyFill="1" applyBorder="1" applyAlignment="1">
      <alignment horizontal="center" vertical="center" readingOrder="1"/>
    </xf>
    <xf numFmtId="0" fontId="5" fillId="3" borderId="0" xfId="0" applyFont="1" applyFill="1" applyAlignment="1">
      <alignment horizontal="center" vertical="center" readingOrder="1"/>
    </xf>
    <xf numFmtId="164" fontId="9" fillId="4" borderId="1" xfId="0" applyNumberFormat="1" applyFont="1" applyFill="1" applyBorder="1" applyAlignment="1">
      <alignment horizontal="center" vertical="center" wrapText="1" readingOrder="1"/>
    </xf>
    <xf numFmtId="164" fontId="9" fillId="5" borderId="1" xfId="1" applyNumberFormat="1" applyFont="1" applyFill="1" applyBorder="1" applyAlignment="1" applyProtection="1">
      <alignment horizontal="center" vertical="center" wrapText="1" readingOrder="1"/>
      <protection hidden="1"/>
    </xf>
    <xf numFmtId="164" fontId="10" fillId="5" borderId="1" xfId="1" applyNumberFormat="1" applyFont="1" applyFill="1" applyBorder="1" applyAlignment="1" applyProtection="1">
      <alignment horizontal="center" vertical="center" wrapText="1" readingOrder="1"/>
      <protection hidden="1"/>
    </xf>
    <xf numFmtId="164" fontId="9" fillId="0" borderId="1" xfId="1" applyNumberFormat="1" applyFont="1" applyFill="1" applyBorder="1" applyAlignment="1" applyProtection="1">
      <alignment horizontal="center" vertical="center" wrapText="1" readingOrder="1"/>
      <protection hidden="1"/>
    </xf>
    <xf numFmtId="164" fontId="9" fillId="0" borderId="1" xfId="0" applyNumberFormat="1" applyFont="1" applyBorder="1" applyAlignment="1">
      <alignment horizontal="center" vertical="center" wrapText="1" readingOrder="1"/>
    </xf>
    <xf numFmtId="164" fontId="9" fillId="5" borderId="1" xfId="1" applyNumberFormat="1" applyFont="1" applyFill="1" applyBorder="1" applyAlignment="1" applyProtection="1">
      <alignment horizontal="center" vertical="center" wrapText="1" readingOrder="1"/>
    </xf>
    <xf numFmtId="164" fontId="9" fillId="0" borderId="1" xfId="1" applyNumberFormat="1" applyFont="1" applyFill="1" applyBorder="1" applyAlignment="1" applyProtection="1">
      <alignment horizontal="center" vertical="center" wrapText="1" readingOrder="1"/>
    </xf>
    <xf numFmtId="164" fontId="9" fillId="0" borderId="1" xfId="1" applyNumberFormat="1" applyFont="1" applyFill="1" applyBorder="1" applyAlignment="1">
      <alignment horizontal="center" vertical="center" wrapText="1" readingOrder="1"/>
    </xf>
    <xf numFmtId="2" fontId="9" fillId="0" borderId="1" xfId="1" applyNumberFormat="1" applyFont="1" applyFill="1" applyBorder="1" applyAlignment="1" applyProtection="1">
      <alignment horizontal="center" vertical="center" wrapText="1" readingOrder="1"/>
    </xf>
    <xf numFmtId="164" fontId="9" fillId="5" borderId="1" xfId="1" applyNumberFormat="1" applyFont="1" applyFill="1" applyBorder="1" applyAlignment="1">
      <alignment horizontal="center" vertical="center" wrapText="1" readingOrder="1"/>
    </xf>
    <xf numFmtId="164" fontId="9" fillId="5" borderId="1" xfId="0" applyNumberFormat="1" applyFont="1" applyFill="1" applyBorder="1" applyAlignment="1">
      <alignment horizontal="center" vertical="center" wrapText="1" readingOrder="1"/>
    </xf>
    <xf numFmtId="6" fontId="9" fillId="4" borderId="1" xfId="0" applyNumberFormat="1" applyFont="1" applyFill="1" applyBorder="1" applyAlignment="1">
      <alignment horizontal="center" vertical="center" wrapText="1" readingOrder="1"/>
    </xf>
    <xf numFmtId="164" fontId="5" fillId="3" borderId="0" xfId="0" applyNumberFormat="1" applyFont="1" applyFill="1" applyBorder="1" applyAlignment="1">
      <alignment horizontal="center" vertical="center" readingOrder="1"/>
    </xf>
    <xf numFmtId="164" fontId="5" fillId="3" borderId="0" xfId="0" applyNumberFormat="1" applyFont="1" applyFill="1" applyAlignment="1">
      <alignment horizontal="center" vertical="center" readingOrder="1"/>
    </xf>
    <xf numFmtId="14" fontId="9" fillId="0" borderId="3" xfId="0" applyNumberFormat="1" applyFont="1" applyBorder="1" applyAlignment="1">
      <alignment vertical="center" readingOrder="1"/>
    </xf>
    <xf numFmtId="14" fontId="9" fillId="0" borderId="3" xfId="0" applyNumberFormat="1" applyFont="1" applyBorder="1" applyAlignment="1">
      <alignment horizontal="center" vertical="center"/>
    </xf>
    <xf numFmtId="166" fontId="9" fillId="0" borderId="3" xfId="0" applyNumberFormat="1" applyFont="1" applyBorder="1" applyAlignment="1">
      <alignment horizontal="center" vertical="center"/>
    </xf>
    <xf numFmtId="0" fontId="9" fillId="0" borderId="3" xfId="0" applyFont="1" applyBorder="1"/>
    <xf numFmtId="0" fontId="9" fillId="0" borderId="3" xfId="0" applyFont="1" applyBorder="1" applyAlignment="1">
      <alignment horizontal="left"/>
    </xf>
    <xf numFmtId="0" fontId="9" fillId="0" borderId="2" xfId="0" applyFont="1" applyBorder="1"/>
    <xf numFmtId="14" fontId="9" fillId="0" borderId="3" xfId="0" applyNumberFormat="1" applyFont="1" applyBorder="1"/>
    <xf numFmtId="166" fontId="9" fillId="0" borderId="3" xfId="0" applyNumberFormat="1" applyFont="1" applyBorder="1" applyAlignment="1">
      <alignment horizontal="right"/>
    </xf>
    <xf numFmtId="166" fontId="9" fillId="0" borderId="3" xfId="0" applyNumberFormat="1" applyFont="1" applyBorder="1"/>
    <xf numFmtId="0" fontId="9" fillId="0" borderId="4" xfId="0" applyFont="1" applyBorder="1"/>
    <xf numFmtId="0" fontId="9" fillId="0" borderId="3" xfId="0" applyFont="1" applyBorder="1" applyAlignment="1">
      <alignment horizontal="right" vertical="center" wrapText="1" readingOrder="1"/>
    </xf>
    <xf numFmtId="0" fontId="9" fillId="0" borderId="4" xfId="0" applyFont="1" applyBorder="1" applyAlignment="1">
      <alignment horizontal="right" vertical="center" wrapText="1" readingOrder="1"/>
    </xf>
  </cellXfs>
  <cellStyles count="4">
    <cellStyle name="Moneda [0]" xfId="1" builtinId="7"/>
    <cellStyle name="Moneda [0] 2" xfId="3"/>
    <cellStyle name="Normal" xfId="0" builtinId="0"/>
    <cellStyle name="Porcentaje" xfId="2" builtinId="5"/>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da.mayo/OneDrive%20-%20Sapiencia/Escritorio/02-07-2025%20-%20CDP%20y%20RP%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 FISCAL"/>
      <sheetName val="TD"/>
      <sheetName val="CDP - RP "/>
      <sheetName val="Hoja2"/>
      <sheetName val="Hoja1"/>
      <sheetName val="PPTO 2025"/>
      <sheetName val="Ejecución Presupuestal"/>
      <sheetName val="Rutas modificaciones"/>
      <sheetName val="Traslados"/>
      <sheetName val="Resumen Modificaciones Ppto"/>
      <sheetName val="Detalle Modificaciones Ppto"/>
    </sheetNames>
    <sheetDataSet>
      <sheetData sheetId="0"/>
      <sheetData sheetId="1"/>
      <sheetData sheetId="2"/>
      <sheetData sheetId="3">
        <row r="1">
          <cell r="E1" t="str">
            <v>Etiquetas de fila</v>
          </cell>
          <cell r="F1" t="str">
            <v>Suma de VALOR CONSUMIDO DESPUÉS DE MODIFICACIÓN2</v>
          </cell>
          <cell r="G1" t="str">
            <v>Suma de TOTAL CAUSADO</v>
          </cell>
        </row>
        <row r="2">
          <cell r="E2" t="str">
            <v>001 DE 2025</v>
          </cell>
          <cell r="F2">
            <v>40753115</v>
          </cell>
          <cell r="G2">
            <v>40753115</v>
          </cell>
        </row>
        <row r="3">
          <cell r="E3" t="str">
            <v>002 DE 2025</v>
          </cell>
          <cell r="F3">
            <v>20600281</v>
          </cell>
          <cell r="G3">
            <v>19449428</v>
          </cell>
        </row>
        <row r="4">
          <cell r="E4" t="str">
            <v>003 DE 2025</v>
          </cell>
          <cell r="F4">
            <v>32604253</v>
          </cell>
          <cell r="G4">
            <v>32604253</v>
          </cell>
        </row>
        <row r="5">
          <cell r="E5" t="str">
            <v>004 DE 2025</v>
          </cell>
          <cell r="F5">
            <v>130776508</v>
          </cell>
          <cell r="G5">
            <v>65206114</v>
          </cell>
        </row>
        <row r="6">
          <cell r="E6" t="str">
            <v>005 DE 2025</v>
          </cell>
          <cell r="F6">
            <v>48901935</v>
          </cell>
          <cell r="G6">
            <v>48901935</v>
          </cell>
        </row>
        <row r="7">
          <cell r="E7" t="str">
            <v>006 DE 2025</v>
          </cell>
          <cell r="F7">
            <v>130776508</v>
          </cell>
          <cell r="G7">
            <v>65206114</v>
          </cell>
        </row>
        <row r="8">
          <cell r="E8" t="str">
            <v>007 DE 2025</v>
          </cell>
          <cell r="F8">
            <v>32604253</v>
          </cell>
          <cell r="G8">
            <v>32604253</v>
          </cell>
        </row>
        <row r="9">
          <cell r="E9" t="str">
            <v>008 DE 2025</v>
          </cell>
          <cell r="F9">
            <v>57050779</v>
          </cell>
          <cell r="G9">
            <v>57050779</v>
          </cell>
        </row>
        <row r="10">
          <cell r="E10" t="str">
            <v>009 DE 2025</v>
          </cell>
          <cell r="F10">
            <v>57050779</v>
          </cell>
          <cell r="G10">
            <v>57050779</v>
          </cell>
        </row>
        <row r="11">
          <cell r="E11" t="str">
            <v>010 DE 2025</v>
          </cell>
          <cell r="F11">
            <v>40753115</v>
          </cell>
          <cell r="G11">
            <v>40753115</v>
          </cell>
        </row>
        <row r="12">
          <cell r="E12" t="str">
            <v>011 DE 2025</v>
          </cell>
          <cell r="F12">
            <v>32604253</v>
          </cell>
          <cell r="G12">
            <v>32604253</v>
          </cell>
        </row>
        <row r="13">
          <cell r="E13" t="str">
            <v>012 DE 2025</v>
          </cell>
          <cell r="F13">
            <v>40753115</v>
          </cell>
          <cell r="G13">
            <v>40753115</v>
          </cell>
        </row>
        <row r="14">
          <cell r="E14" t="str">
            <v>013 DE 2025</v>
          </cell>
          <cell r="F14">
            <v>130776508</v>
          </cell>
          <cell r="G14">
            <v>65206114</v>
          </cell>
        </row>
        <row r="15">
          <cell r="E15" t="str">
            <v>014 DE 2025</v>
          </cell>
          <cell r="F15">
            <v>26869929</v>
          </cell>
          <cell r="G15">
            <v>26869929</v>
          </cell>
        </row>
        <row r="16">
          <cell r="E16" t="str">
            <v>015 DE 2025</v>
          </cell>
          <cell r="F16">
            <v>44827513</v>
          </cell>
          <cell r="G16">
            <v>44827513</v>
          </cell>
        </row>
        <row r="17">
          <cell r="E17" t="str">
            <v>016 DE 2025</v>
          </cell>
          <cell r="F17">
            <v>28799925</v>
          </cell>
          <cell r="G17">
            <v>28799925</v>
          </cell>
        </row>
        <row r="18">
          <cell r="E18" t="str">
            <v>017 DE 2025</v>
          </cell>
          <cell r="F18">
            <v>48901935</v>
          </cell>
          <cell r="G18">
            <v>48901935</v>
          </cell>
        </row>
        <row r="19">
          <cell r="E19" t="str">
            <v>018 DE 2025</v>
          </cell>
          <cell r="F19">
            <v>26869929</v>
          </cell>
          <cell r="G19">
            <v>26869929</v>
          </cell>
        </row>
        <row r="20">
          <cell r="E20" t="str">
            <v>019 DE 2025</v>
          </cell>
          <cell r="F20">
            <v>28799925</v>
          </cell>
          <cell r="G20">
            <v>28799925</v>
          </cell>
        </row>
        <row r="21">
          <cell r="E21" t="str">
            <v>020 DE 2025</v>
          </cell>
          <cell r="F21">
            <v>28799925</v>
          </cell>
          <cell r="G21">
            <v>28799925</v>
          </cell>
        </row>
        <row r="22">
          <cell r="E22" t="str">
            <v>021 DE 2025</v>
          </cell>
          <cell r="F22">
            <v>48901935</v>
          </cell>
          <cell r="G22">
            <v>48901935</v>
          </cell>
        </row>
        <row r="23">
          <cell r="E23" t="str">
            <v>022 DE 2025</v>
          </cell>
          <cell r="F23">
            <v>40753115</v>
          </cell>
          <cell r="G23">
            <v>40753115</v>
          </cell>
        </row>
        <row r="24">
          <cell r="E24" t="str">
            <v>023 DE 2025</v>
          </cell>
          <cell r="F24">
            <v>40753115</v>
          </cell>
          <cell r="G24">
            <v>40753115</v>
          </cell>
        </row>
        <row r="25">
          <cell r="E25" t="str">
            <v>024 DE 2025</v>
          </cell>
          <cell r="F25">
            <v>40753115</v>
          </cell>
          <cell r="G25">
            <v>40753115</v>
          </cell>
        </row>
        <row r="26">
          <cell r="E26" t="str">
            <v>025 DE 2025</v>
          </cell>
          <cell r="F26">
            <v>40753115</v>
          </cell>
          <cell r="G26">
            <v>40753115</v>
          </cell>
        </row>
        <row r="27">
          <cell r="E27" t="str">
            <v>026 DE 2025</v>
          </cell>
          <cell r="F27">
            <v>48901935</v>
          </cell>
          <cell r="G27">
            <v>48901935</v>
          </cell>
        </row>
        <row r="28">
          <cell r="E28" t="str">
            <v>027 DE 2025</v>
          </cell>
          <cell r="F28">
            <v>28799925</v>
          </cell>
          <cell r="G28">
            <v>28799925</v>
          </cell>
        </row>
        <row r="29">
          <cell r="E29" t="str">
            <v>028 DE 2025</v>
          </cell>
          <cell r="F29">
            <v>14520000</v>
          </cell>
          <cell r="G29">
            <v>14036000</v>
          </cell>
        </row>
        <row r="30">
          <cell r="E30" t="str">
            <v>029 DE 2025</v>
          </cell>
          <cell r="F30">
            <v>40980786</v>
          </cell>
          <cell r="G30">
            <v>39614760</v>
          </cell>
        </row>
        <row r="31">
          <cell r="E31" t="str">
            <v>030 DE 2025</v>
          </cell>
          <cell r="F31">
            <v>27020040</v>
          </cell>
          <cell r="G31">
            <v>26119372</v>
          </cell>
        </row>
        <row r="32">
          <cell r="E32" t="str">
            <v>031 DE 2025</v>
          </cell>
          <cell r="F32">
            <v>49175130</v>
          </cell>
          <cell r="G32">
            <v>46989569</v>
          </cell>
        </row>
        <row r="33">
          <cell r="E33" t="str">
            <v>032 DE 2025</v>
          </cell>
          <cell r="F33">
            <v>40980786</v>
          </cell>
          <cell r="G33">
            <v>39159418</v>
          </cell>
        </row>
        <row r="34">
          <cell r="E34" t="str">
            <v>033 DE 2025</v>
          </cell>
          <cell r="F34">
            <v>40980786</v>
          </cell>
          <cell r="G34">
            <v>39159418</v>
          </cell>
        </row>
        <row r="35">
          <cell r="E35" t="str">
            <v>034 DE 2025</v>
          </cell>
          <cell r="F35">
            <v>40980786</v>
          </cell>
          <cell r="G35">
            <v>39159418</v>
          </cell>
        </row>
        <row r="36">
          <cell r="E36" t="str">
            <v>035 DE 2025</v>
          </cell>
          <cell r="F36">
            <v>40980786</v>
          </cell>
          <cell r="G36">
            <v>39159418</v>
          </cell>
        </row>
        <row r="37">
          <cell r="E37" t="str">
            <v>036 DE 2025</v>
          </cell>
          <cell r="F37">
            <v>49175130</v>
          </cell>
          <cell r="G37">
            <v>46989569</v>
          </cell>
        </row>
        <row r="38">
          <cell r="E38" t="str">
            <v>037 DE 2025</v>
          </cell>
          <cell r="F38">
            <v>128226548</v>
          </cell>
          <cell r="G38">
            <v>62656154</v>
          </cell>
        </row>
        <row r="39">
          <cell r="E39" t="str">
            <v>038 DE 2025</v>
          </cell>
          <cell r="F39">
            <v>40980786</v>
          </cell>
          <cell r="G39">
            <v>39159418</v>
          </cell>
        </row>
        <row r="40">
          <cell r="E40" t="str">
            <v>039 DE 2025</v>
          </cell>
          <cell r="F40">
            <v>36879102</v>
          </cell>
          <cell r="G40">
            <v>35240031</v>
          </cell>
        </row>
        <row r="41">
          <cell r="E41" t="str">
            <v>0392015 E18</v>
          </cell>
          <cell r="F41">
            <v>6599597</v>
          </cell>
          <cell r="G41">
            <v>6599597</v>
          </cell>
        </row>
        <row r="42">
          <cell r="E42" t="str">
            <v>0392015 E21</v>
          </cell>
          <cell r="F42">
            <v>9908406</v>
          </cell>
          <cell r="G42">
            <v>0</v>
          </cell>
        </row>
        <row r="43">
          <cell r="E43" t="str">
            <v>0392015 E22</v>
          </cell>
          <cell r="F43">
            <v>30583619</v>
          </cell>
          <cell r="G43">
            <v>30583619</v>
          </cell>
        </row>
        <row r="44">
          <cell r="E44" t="str">
            <v>157 DE 2025</v>
          </cell>
          <cell r="F44">
            <v>2088406757</v>
          </cell>
          <cell r="G44">
            <v>1995397934</v>
          </cell>
        </row>
        <row r="45">
          <cell r="E45" t="str">
            <v>173 DE 2025</v>
          </cell>
          <cell r="F45">
            <v>829000410</v>
          </cell>
          <cell r="G45">
            <v>770162777</v>
          </cell>
        </row>
        <row r="46">
          <cell r="E46" t="str">
            <v>040 DE 2025</v>
          </cell>
          <cell r="F46">
            <v>32786400</v>
          </cell>
          <cell r="G46">
            <v>31329227</v>
          </cell>
        </row>
        <row r="47">
          <cell r="E47" t="str">
            <v>041 DE 2025</v>
          </cell>
          <cell r="F47">
            <v>45077946</v>
          </cell>
          <cell r="G47">
            <v>43074482</v>
          </cell>
        </row>
        <row r="48">
          <cell r="E48" t="str">
            <v>042 DE 2025</v>
          </cell>
          <cell r="F48">
            <v>40980786</v>
          </cell>
          <cell r="G48">
            <v>39159418</v>
          </cell>
        </row>
        <row r="49">
          <cell r="E49" t="str">
            <v>043 DE 2025</v>
          </cell>
          <cell r="F49">
            <v>40980786</v>
          </cell>
          <cell r="G49">
            <v>39159418</v>
          </cell>
        </row>
        <row r="50">
          <cell r="E50" t="str">
            <v>044 DE 2025</v>
          </cell>
          <cell r="F50">
            <v>40980786</v>
          </cell>
          <cell r="G50">
            <v>39159418</v>
          </cell>
        </row>
        <row r="51">
          <cell r="E51" t="str">
            <v>045 DE 2025</v>
          </cell>
          <cell r="F51">
            <v>40980786</v>
          </cell>
          <cell r="G51">
            <v>39159418</v>
          </cell>
        </row>
        <row r="52">
          <cell r="E52" t="str">
            <v>046 DE 2025</v>
          </cell>
          <cell r="F52">
            <v>27020040</v>
          </cell>
          <cell r="G52">
            <v>25819149</v>
          </cell>
        </row>
        <row r="53">
          <cell r="E53" t="str">
            <v>047 DE 2025</v>
          </cell>
          <cell r="F53">
            <v>32786400</v>
          </cell>
          <cell r="G53">
            <v>31329227</v>
          </cell>
        </row>
        <row r="54">
          <cell r="E54" t="str">
            <v>048 DE 2025</v>
          </cell>
          <cell r="F54">
            <v>28960818</v>
          </cell>
          <cell r="G54">
            <v>27673671</v>
          </cell>
        </row>
        <row r="55">
          <cell r="E55" t="str">
            <v>049 DE 2025</v>
          </cell>
          <cell r="F55">
            <v>36879102</v>
          </cell>
          <cell r="G55">
            <v>35240031</v>
          </cell>
        </row>
        <row r="56">
          <cell r="E56" t="str">
            <v>050 DE 2025</v>
          </cell>
          <cell r="F56">
            <v>28960818</v>
          </cell>
          <cell r="G56">
            <v>27673671</v>
          </cell>
        </row>
        <row r="57">
          <cell r="E57" t="str">
            <v>051 DE 2025</v>
          </cell>
          <cell r="F57">
            <v>36879102</v>
          </cell>
          <cell r="G57">
            <v>35240031</v>
          </cell>
        </row>
        <row r="58">
          <cell r="E58" t="str">
            <v>052 DE 2025</v>
          </cell>
          <cell r="F58">
            <v>27020040</v>
          </cell>
          <cell r="G58">
            <v>25819149</v>
          </cell>
        </row>
        <row r="59">
          <cell r="E59" t="str">
            <v>053 DE 2025</v>
          </cell>
          <cell r="F59">
            <v>28960818</v>
          </cell>
          <cell r="G59">
            <v>27673671</v>
          </cell>
        </row>
        <row r="60">
          <cell r="E60" t="str">
            <v>054 DE 2025</v>
          </cell>
          <cell r="F60">
            <v>36879102</v>
          </cell>
          <cell r="G60">
            <v>35240031</v>
          </cell>
        </row>
        <row r="61">
          <cell r="E61" t="str">
            <v>055 DE 2025</v>
          </cell>
          <cell r="F61">
            <v>28960818</v>
          </cell>
          <cell r="G61">
            <v>27673671</v>
          </cell>
        </row>
        <row r="62">
          <cell r="E62" t="str">
            <v>056 DE 2025</v>
          </cell>
          <cell r="F62">
            <v>36879102</v>
          </cell>
          <cell r="G62">
            <v>35240031</v>
          </cell>
        </row>
        <row r="63">
          <cell r="E63" t="str">
            <v>057 DE 2025</v>
          </cell>
          <cell r="F63">
            <v>27020040</v>
          </cell>
          <cell r="G63">
            <v>25819149</v>
          </cell>
        </row>
        <row r="64">
          <cell r="E64" t="str">
            <v>058 DE 2025</v>
          </cell>
          <cell r="F64">
            <v>27020040</v>
          </cell>
          <cell r="G64">
            <v>21315809</v>
          </cell>
        </row>
        <row r="65">
          <cell r="E65" t="str">
            <v>059 DE 2025</v>
          </cell>
          <cell r="F65">
            <v>16212030</v>
          </cell>
          <cell r="G65">
            <v>15491495</v>
          </cell>
        </row>
        <row r="66">
          <cell r="E66" t="str">
            <v>060 DE 2025</v>
          </cell>
          <cell r="F66">
            <v>36879102</v>
          </cell>
          <cell r="G66">
            <v>35240031</v>
          </cell>
        </row>
        <row r="67">
          <cell r="E67" t="str">
            <v>061 DE 2025</v>
          </cell>
          <cell r="F67">
            <v>16212030</v>
          </cell>
          <cell r="G67">
            <v>15491495</v>
          </cell>
        </row>
        <row r="68">
          <cell r="E68" t="str">
            <v>062 DE 2025</v>
          </cell>
          <cell r="F68">
            <v>16212030</v>
          </cell>
          <cell r="G68">
            <v>15491495</v>
          </cell>
        </row>
        <row r="69">
          <cell r="E69" t="str">
            <v>063 DE 2025</v>
          </cell>
          <cell r="F69">
            <v>20715366</v>
          </cell>
          <cell r="G69">
            <v>19794683</v>
          </cell>
        </row>
        <row r="70">
          <cell r="E70" t="str">
            <v>064 DE 2025</v>
          </cell>
          <cell r="F70">
            <v>27020040</v>
          </cell>
          <cell r="G70">
            <v>25819149</v>
          </cell>
        </row>
        <row r="71">
          <cell r="E71" t="str">
            <v>065 DE 2025</v>
          </cell>
          <cell r="F71">
            <v>28960818</v>
          </cell>
          <cell r="G71">
            <v>27673671</v>
          </cell>
        </row>
        <row r="72">
          <cell r="E72" t="str">
            <v>066 DE 2025</v>
          </cell>
          <cell r="F72">
            <v>38248734</v>
          </cell>
          <cell r="G72">
            <v>38248734</v>
          </cell>
        </row>
        <row r="73">
          <cell r="E73" t="str">
            <v>067 DE 2025</v>
          </cell>
          <cell r="F73">
            <v>110595643</v>
          </cell>
          <cell r="G73">
            <v>53226145</v>
          </cell>
        </row>
        <row r="74">
          <cell r="E74" t="str">
            <v>068 DE 2025</v>
          </cell>
          <cell r="F74">
            <v>16212030</v>
          </cell>
          <cell r="G74">
            <v>15131228</v>
          </cell>
        </row>
        <row r="75">
          <cell r="E75" t="str">
            <v>069 DE 2025</v>
          </cell>
          <cell r="F75">
            <v>16212030</v>
          </cell>
          <cell r="G75">
            <v>15131228</v>
          </cell>
        </row>
        <row r="76">
          <cell r="E76" t="str">
            <v>070 DE 2025</v>
          </cell>
          <cell r="F76">
            <v>49175130</v>
          </cell>
          <cell r="G76">
            <v>45896788</v>
          </cell>
        </row>
        <row r="77">
          <cell r="E77" t="str">
            <v>071 DE 2025</v>
          </cell>
          <cell r="F77">
            <v>40980786</v>
          </cell>
          <cell r="G77">
            <v>38021063</v>
          </cell>
        </row>
        <row r="78">
          <cell r="E78" t="str">
            <v>072 DE 2025</v>
          </cell>
          <cell r="F78">
            <v>28960818</v>
          </cell>
          <cell r="G78">
            <v>27030097</v>
          </cell>
        </row>
        <row r="79">
          <cell r="E79" t="str">
            <v>073 DE 2025</v>
          </cell>
          <cell r="F79">
            <v>27020040</v>
          </cell>
          <cell r="G79">
            <v>25218704</v>
          </cell>
        </row>
        <row r="80">
          <cell r="E80" t="str">
            <v>074 DE 2025</v>
          </cell>
          <cell r="F80">
            <v>27020040</v>
          </cell>
          <cell r="G80">
            <v>25218704</v>
          </cell>
        </row>
        <row r="81">
          <cell r="E81" t="str">
            <v>075 DE 2025</v>
          </cell>
          <cell r="F81">
            <v>40980786</v>
          </cell>
          <cell r="G81">
            <v>38021063</v>
          </cell>
        </row>
        <row r="82">
          <cell r="E82" t="str">
            <v>076 DE 2025</v>
          </cell>
          <cell r="F82">
            <v>36879102</v>
          </cell>
          <cell r="G82">
            <v>34215611</v>
          </cell>
        </row>
        <row r="83">
          <cell r="E83" t="str">
            <v>077 DE 2025</v>
          </cell>
          <cell r="F83">
            <v>28960818</v>
          </cell>
          <cell r="G83">
            <v>26869203</v>
          </cell>
        </row>
        <row r="84">
          <cell r="E84" t="str">
            <v>078 DE 2025</v>
          </cell>
          <cell r="F84">
            <v>36879102</v>
          </cell>
          <cell r="G84">
            <v>34215611</v>
          </cell>
        </row>
        <row r="85">
          <cell r="E85" t="str">
            <v>079 DE 2025</v>
          </cell>
          <cell r="F85">
            <v>27020040</v>
          </cell>
          <cell r="G85">
            <v>25068593</v>
          </cell>
        </row>
        <row r="86">
          <cell r="E86" t="str">
            <v>080 DE 2025</v>
          </cell>
          <cell r="F86">
            <v>40980786</v>
          </cell>
          <cell r="G86">
            <v>38021063</v>
          </cell>
        </row>
        <row r="87">
          <cell r="E87" t="str">
            <v>081 DE 2025</v>
          </cell>
          <cell r="F87">
            <v>49175130</v>
          </cell>
          <cell r="G87">
            <v>45623593</v>
          </cell>
        </row>
        <row r="88">
          <cell r="E88" t="str">
            <v>082 DE 2025</v>
          </cell>
          <cell r="F88">
            <v>45077946</v>
          </cell>
          <cell r="G88">
            <v>41822317</v>
          </cell>
        </row>
        <row r="89">
          <cell r="E89" t="str">
            <v>083 DE 2025</v>
          </cell>
          <cell r="F89">
            <v>49175130</v>
          </cell>
          <cell r="G89">
            <v>39066909</v>
          </cell>
        </row>
        <row r="90">
          <cell r="E90" t="str">
            <v>084 DE 2025</v>
          </cell>
          <cell r="F90">
            <v>45077946</v>
          </cell>
          <cell r="G90">
            <v>41822317</v>
          </cell>
        </row>
        <row r="91">
          <cell r="E91" t="str">
            <v>085 DE 2025</v>
          </cell>
          <cell r="F91">
            <v>49175130</v>
          </cell>
          <cell r="G91">
            <v>45623593</v>
          </cell>
        </row>
        <row r="92">
          <cell r="E92" t="str">
            <v>086 DE 2025</v>
          </cell>
          <cell r="F92">
            <v>49175130</v>
          </cell>
          <cell r="G92">
            <v>45623593</v>
          </cell>
        </row>
        <row r="93">
          <cell r="E93" t="str">
            <v>087 DE 2025</v>
          </cell>
          <cell r="F93">
            <v>49175130</v>
          </cell>
          <cell r="G93">
            <v>45623593</v>
          </cell>
        </row>
        <row r="94">
          <cell r="E94" t="str">
            <v>088 DE 2025</v>
          </cell>
          <cell r="F94">
            <v>28960818</v>
          </cell>
          <cell r="G94">
            <v>26869203</v>
          </cell>
        </row>
        <row r="95">
          <cell r="E95" t="str">
            <v>089 DE 2025</v>
          </cell>
          <cell r="F95">
            <v>32786400</v>
          </cell>
          <cell r="G95">
            <v>30418493</v>
          </cell>
        </row>
        <row r="96">
          <cell r="E96" t="str">
            <v>090 DE 2025</v>
          </cell>
          <cell r="F96">
            <v>16212030</v>
          </cell>
          <cell r="G96">
            <v>15041161</v>
          </cell>
        </row>
        <row r="97">
          <cell r="E97" t="str">
            <v>091 DE 2025</v>
          </cell>
          <cell r="F97">
            <v>20715366</v>
          </cell>
          <cell r="G97">
            <v>19219256</v>
          </cell>
        </row>
        <row r="98">
          <cell r="E98" t="str">
            <v>092 DE 2025</v>
          </cell>
          <cell r="F98">
            <v>16212030</v>
          </cell>
          <cell r="G98">
            <v>15041161</v>
          </cell>
        </row>
        <row r="99">
          <cell r="E99" t="str">
            <v>093 DE 2025</v>
          </cell>
          <cell r="F99">
            <v>36879102</v>
          </cell>
          <cell r="G99">
            <v>34215611</v>
          </cell>
        </row>
        <row r="100">
          <cell r="E100" t="str">
            <v>094 DE 2025</v>
          </cell>
          <cell r="F100">
            <v>27020040</v>
          </cell>
          <cell r="G100">
            <v>25218704</v>
          </cell>
        </row>
        <row r="101">
          <cell r="E101" t="str">
            <v>095 DE 2025</v>
          </cell>
          <cell r="F101">
            <v>27020040</v>
          </cell>
          <cell r="G101">
            <v>25218704</v>
          </cell>
        </row>
        <row r="102">
          <cell r="E102" t="str">
            <v>096 DE 2025</v>
          </cell>
          <cell r="F102">
            <v>16212030</v>
          </cell>
          <cell r="G102">
            <v>15131228</v>
          </cell>
        </row>
        <row r="103">
          <cell r="E103" t="str">
            <v>097 DE 2025</v>
          </cell>
          <cell r="F103">
            <v>16212030</v>
          </cell>
          <cell r="G103">
            <v>15131228</v>
          </cell>
        </row>
        <row r="104">
          <cell r="E104" t="str">
            <v>098 DE 2025</v>
          </cell>
          <cell r="F104">
            <v>16212030</v>
          </cell>
          <cell r="G104">
            <v>12429223</v>
          </cell>
        </row>
        <row r="105">
          <cell r="E105" t="str">
            <v>099 DE 2025</v>
          </cell>
          <cell r="F105">
            <v>16212030</v>
          </cell>
          <cell r="G105">
            <v>15131228</v>
          </cell>
        </row>
        <row r="106">
          <cell r="E106" t="str">
            <v>100 DE 2025</v>
          </cell>
          <cell r="F106">
            <v>14520000</v>
          </cell>
          <cell r="G106">
            <v>13471333</v>
          </cell>
        </row>
        <row r="107">
          <cell r="E107" t="str">
            <v>101 DE 2025</v>
          </cell>
          <cell r="F107">
            <v>36879102</v>
          </cell>
          <cell r="G107">
            <v>34215611</v>
          </cell>
        </row>
        <row r="108">
          <cell r="E108" t="str">
            <v>102 DE 2025</v>
          </cell>
          <cell r="F108">
            <v>49175130</v>
          </cell>
          <cell r="G108">
            <v>45077203</v>
          </cell>
        </row>
        <row r="109">
          <cell r="E109" t="str">
            <v>103 DE 2025</v>
          </cell>
          <cell r="F109">
            <v>45077946</v>
          </cell>
          <cell r="G109">
            <v>33808460</v>
          </cell>
        </row>
        <row r="110">
          <cell r="E110" t="str">
            <v>104 DE 2025</v>
          </cell>
          <cell r="F110">
            <v>40980786</v>
          </cell>
          <cell r="G110">
            <v>37565721</v>
          </cell>
        </row>
        <row r="111">
          <cell r="E111" t="str">
            <v>105 DE 2025</v>
          </cell>
          <cell r="F111">
            <v>40980786</v>
          </cell>
          <cell r="G111">
            <v>37565721</v>
          </cell>
        </row>
        <row r="112">
          <cell r="E112" t="str">
            <v>106 DE 2025</v>
          </cell>
          <cell r="F112">
            <v>40980786</v>
          </cell>
          <cell r="G112">
            <v>37565721</v>
          </cell>
        </row>
        <row r="113">
          <cell r="E113" t="str">
            <v>107 DE 2025</v>
          </cell>
          <cell r="F113">
            <v>36879102</v>
          </cell>
          <cell r="G113">
            <v>33805844</v>
          </cell>
        </row>
        <row r="114">
          <cell r="E114" t="str">
            <v>108 DE 2025</v>
          </cell>
          <cell r="F114">
            <v>32786400</v>
          </cell>
          <cell r="G114">
            <v>30054200</v>
          </cell>
        </row>
        <row r="115">
          <cell r="E115" t="str">
            <v>109 DE 2025</v>
          </cell>
          <cell r="F115">
            <v>49175130</v>
          </cell>
          <cell r="G115">
            <v>45077203</v>
          </cell>
        </row>
        <row r="116">
          <cell r="E116" t="str">
            <v>110 DE 2025</v>
          </cell>
          <cell r="F116">
            <v>40980786</v>
          </cell>
          <cell r="G116">
            <v>37565721</v>
          </cell>
        </row>
        <row r="117">
          <cell r="E117" t="str">
            <v>111 DE 2025</v>
          </cell>
          <cell r="F117">
            <v>40980786</v>
          </cell>
          <cell r="G117">
            <v>37565721</v>
          </cell>
        </row>
        <row r="118">
          <cell r="E118" t="str">
            <v>112 DE 2025</v>
          </cell>
          <cell r="F118">
            <v>45077946</v>
          </cell>
          <cell r="G118">
            <v>41321451</v>
          </cell>
        </row>
        <row r="119">
          <cell r="E119" t="str">
            <v>113 DE 2025</v>
          </cell>
          <cell r="F119">
            <v>36879102</v>
          </cell>
          <cell r="G119">
            <v>33805843</v>
          </cell>
        </row>
        <row r="120">
          <cell r="E120" t="str">
            <v>114 DE 2025</v>
          </cell>
          <cell r="F120">
            <v>32786400</v>
          </cell>
          <cell r="G120">
            <v>30054200</v>
          </cell>
        </row>
        <row r="121">
          <cell r="E121" t="str">
            <v>115 DE 2025</v>
          </cell>
          <cell r="F121">
            <v>4665910</v>
          </cell>
          <cell r="G121">
            <v>4665910</v>
          </cell>
        </row>
        <row r="122">
          <cell r="E122" t="str">
            <v>116 DE 2025</v>
          </cell>
          <cell r="F122">
            <v>27020040</v>
          </cell>
          <cell r="G122">
            <v>24768370</v>
          </cell>
        </row>
        <row r="123">
          <cell r="E123" t="str">
            <v>117 DE 2025</v>
          </cell>
          <cell r="F123">
            <v>36879102</v>
          </cell>
          <cell r="G123">
            <v>27659326</v>
          </cell>
        </row>
        <row r="124">
          <cell r="E124" t="str">
            <v>118 DE 2025</v>
          </cell>
          <cell r="F124">
            <v>40980786</v>
          </cell>
          <cell r="G124">
            <v>37565720</v>
          </cell>
        </row>
        <row r="125">
          <cell r="E125" t="str">
            <v>119 DE 2025</v>
          </cell>
          <cell r="F125">
            <v>27020040</v>
          </cell>
          <cell r="G125">
            <v>24768370</v>
          </cell>
        </row>
        <row r="126">
          <cell r="E126" t="str">
            <v>120 DE 2025</v>
          </cell>
          <cell r="F126">
            <v>16212030</v>
          </cell>
          <cell r="G126">
            <v>14861028</v>
          </cell>
        </row>
        <row r="127">
          <cell r="E127" t="str">
            <v>121 DE 2025</v>
          </cell>
          <cell r="F127">
            <v>40980786</v>
          </cell>
          <cell r="G127">
            <v>37565720</v>
          </cell>
        </row>
        <row r="128">
          <cell r="E128" t="str">
            <v>122 DE 2025</v>
          </cell>
          <cell r="F128">
            <v>16212030</v>
          </cell>
          <cell r="G128">
            <v>14861028</v>
          </cell>
        </row>
        <row r="129">
          <cell r="E129" t="str">
            <v>123 DE 2025</v>
          </cell>
          <cell r="F129">
            <v>40980786</v>
          </cell>
          <cell r="G129">
            <v>37565720</v>
          </cell>
        </row>
        <row r="130">
          <cell r="E130" t="str">
            <v>124 DE 2025</v>
          </cell>
          <cell r="F130">
            <v>40980786</v>
          </cell>
          <cell r="G130">
            <v>37565720</v>
          </cell>
        </row>
        <row r="131">
          <cell r="E131" t="str">
            <v>125 DE 2025</v>
          </cell>
          <cell r="F131">
            <v>40980786</v>
          </cell>
          <cell r="G131">
            <v>37565720</v>
          </cell>
        </row>
        <row r="132">
          <cell r="E132" t="str">
            <v>126 DE 2025</v>
          </cell>
          <cell r="F132">
            <v>36879102</v>
          </cell>
          <cell r="G132">
            <v>33805843</v>
          </cell>
        </row>
        <row r="133">
          <cell r="E133" t="str">
            <v>127 DE 2024</v>
          </cell>
          <cell r="F133">
            <v>6168126</v>
          </cell>
          <cell r="G133">
            <v>0</v>
          </cell>
        </row>
        <row r="134">
          <cell r="E134" t="str">
            <v>127 DE 2025</v>
          </cell>
          <cell r="F134">
            <v>40980786</v>
          </cell>
          <cell r="G134">
            <v>37565720</v>
          </cell>
        </row>
        <row r="135">
          <cell r="E135" t="str">
            <v>128 DE 2025</v>
          </cell>
          <cell r="F135">
            <v>36879102</v>
          </cell>
          <cell r="G135">
            <v>33805844</v>
          </cell>
        </row>
        <row r="136">
          <cell r="E136" t="str">
            <v>129 DE 2024</v>
          </cell>
          <cell r="F136">
            <v>4456750</v>
          </cell>
          <cell r="G136">
            <v>4456750</v>
          </cell>
        </row>
        <row r="137">
          <cell r="E137" t="str">
            <v>129 DE 2025</v>
          </cell>
          <cell r="F137">
            <v>27020040</v>
          </cell>
          <cell r="G137">
            <v>24768370</v>
          </cell>
        </row>
        <row r="138">
          <cell r="E138" t="str">
            <v>130 DE 2025</v>
          </cell>
          <cell r="F138">
            <v>36879102</v>
          </cell>
          <cell r="G138">
            <v>33805844</v>
          </cell>
        </row>
        <row r="139">
          <cell r="E139" t="str">
            <v>131 DE 2025</v>
          </cell>
          <cell r="F139">
            <v>14520000</v>
          </cell>
          <cell r="G139">
            <v>13310000</v>
          </cell>
        </row>
        <row r="140">
          <cell r="E140" t="str">
            <v>132 DE 2025</v>
          </cell>
          <cell r="F140">
            <v>20715366</v>
          </cell>
          <cell r="G140">
            <v>18989086</v>
          </cell>
        </row>
        <row r="141">
          <cell r="E141" t="str">
            <v>133 DE 2025</v>
          </cell>
          <cell r="F141">
            <v>49175130</v>
          </cell>
          <cell r="G141">
            <v>43438031</v>
          </cell>
        </row>
        <row r="142">
          <cell r="E142" t="str">
            <v>134 DE 2025</v>
          </cell>
          <cell r="F142">
            <v>32786400</v>
          </cell>
          <cell r="G142">
            <v>28961320</v>
          </cell>
        </row>
        <row r="143">
          <cell r="E143" t="str">
            <v>135 DE 2025</v>
          </cell>
          <cell r="F143">
            <v>1496109</v>
          </cell>
          <cell r="G143">
            <v>1496109</v>
          </cell>
        </row>
        <row r="144">
          <cell r="E144" t="str">
            <v>136 DE 2025</v>
          </cell>
          <cell r="F144">
            <v>14520000</v>
          </cell>
          <cell r="G144">
            <v>12826000</v>
          </cell>
        </row>
        <row r="145">
          <cell r="E145" t="str">
            <v>137 DE 2025</v>
          </cell>
          <cell r="F145">
            <v>27020040</v>
          </cell>
          <cell r="G145">
            <v>23867702</v>
          </cell>
        </row>
        <row r="146">
          <cell r="E146" t="str">
            <v>138 DE 2025</v>
          </cell>
          <cell r="F146">
            <v>36879102</v>
          </cell>
          <cell r="G146">
            <v>32576540</v>
          </cell>
        </row>
        <row r="147">
          <cell r="E147" t="str">
            <v>139 DE 2025</v>
          </cell>
          <cell r="F147">
            <v>28960818</v>
          </cell>
          <cell r="G147">
            <v>25582056</v>
          </cell>
        </row>
        <row r="148">
          <cell r="E148" t="str">
            <v>140 DE 2025</v>
          </cell>
          <cell r="F148">
            <v>14520000</v>
          </cell>
          <cell r="G148">
            <v>12826000</v>
          </cell>
        </row>
        <row r="149">
          <cell r="E149" t="str">
            <v>142 DE 2025</v>
          </cell>
          <cell r="F149">
            <v>27020040</v>
          </cell>
          <cell r="G149">
            <v>23867702</v>
          </cell>
        </row>
        <row r="150">
          <cell r="E150" t="str">
            <v>143 DE 2025</v>
          </cell>
          <cell r="F150">
            <v>16212030</v>
          </cell>
          <cell r="G150">
            <v>14320627</v>
          </cell>
        </row>
        <row r="151">
          <cell r="E151" t="str">
            <v>144 DE 2025</v>
          </cell>
          <cell r="F151">
            <v>32786400</v>
          </cell>
          <cell r="G151">
            <v>28961320</v>
          </cell>
        </row>
        <row r="152">
          <cell r="E152" t="str">
            <v>145 DE 2025</v>
          </cell>
          <cell r="F152">
            <v>20715366</v>
          </cell>
          <cell r="G152">
            <v>18298573</v>
          </cell>
        </row>
        <row r="153">
          <cell r="E153" t="str">
            <v>146 DE 2025</v>
          </cell>
          <cell r="F153">
            <v>40980786</v>
          </cell>
          <cell r="G153">
            <v>36199694</v>
          </cell>
        </row>
        <row r="154">
          <cell r="E154" t="str">
            <v>147 DE 2025</v>
          </cell>
          <cell r="F154">
            <v>15709301</v>
          </cell>
          <cell r="G154">
            <v>15709301</v>
          </cell>
        </row>
        <row r="155">
          <cell r="E155" t="str">
            <v>148 DE 2025</v>
          </cell>
          <cell r="F155">
            <v>36879102</v>
          </cell>
          <cell r="G155">
            <v>32576540</v>
          </cell>
        </row>
        <row r="156">
          <cell r="E156" t="str">
            <v>149 DE 2025</v>
          </cell>
          <cell r="F156">
            <v>27020040</v>
          </cell>
          <cell r="G156">
            <v>23867702</v>
          </cell>
        </row>
        <row r="157">
          <cell r="E157" t="str">
            <v>150 DE 2025</v>
          </cell>
          <cell r="F157">
            <v>27020040</v>
          </cell>
          <cell r="G157">
            <v>23867702</v>
          </cell>
        </row>
        <row r="158">
          <cell r="E158" t="str">
            <v>151 DE 2025</v>
          </cell>
          <cell r="F158">
            <v>16212030</v>
          </cell>
          <cell r="G158">
            <v>14320627</v>
          </cell>
        </row>
        <row r="159">
          <cell r="E159" t="str">
            <v>152 DE 2025</v>
          </cell>
          <cell r="F159">
            <v>36879102</v>
          </cell>
          <cell r="G159">
            <v>32576540</v>
          </cell>
        </row>
        <row r="160">
          <cell r="E160" t="str">
            <v>153 DE 2025</v>
          </cell>
          <cell r="F160">
            <v>36879102</v>
          </cell>
          <cell r="G160">
            <v>32576540</v>
          </cell>
        </row>
        <row r="161">
          <cell r="E161" t="str">
            <v>154 DE 2025</v>
          </cell>
          <cell r="F161">
            <v>36879102</v>
          </cell>
          <cell r="G161">
            <v>32576540</v>
          </cell>
        </row>
        <row r="162">
          <cell r="E162" t="str">
            <v>155 DE 2025</v>
          </cell>
          <cell r="F162">
            <v>36879102</v>
          </cell>
          <cell r="G162">
            <v>32576540</v>
          </cell>
        </row>
        <row r="163">
          <cell r="E163" t="str">
            <v>156 DE 2025</v>
          </cell>
          <cell r="F163">
            <v>2035386271</v>
          </cell>
          <cell r="G163">
            <v>1367567713</v>
          </cell>
        </row>
        <row r="164">
          <cell r="E164" t="str">
            <v>158 DE 2025</v>
          </cell>
          <cell r="F164">
            <v>25043814</v>
          </cell>
          <cell r="G164">
            <v>25043814</v>
          </cell>
        </row>
        <row r="165">
          <cell r="E165" t="str">
            <v>159 DE 2025</v>
          </cell>
          <cell r="F165">
            <v>36879102</v>
          </cell>
          <cell r="G165">
            <v>31142353</v>
          </cell>
        </row>
        <row r="166">
          <cell r="E166" t="str">
            <v>160 DE 2025</v>
          </cell>
          <cell r="F166">
            <v>36879102</v>
          </cell>
          <cell r="G166">
            <v>31142353</v>
          </cell>
        </row>
        <row r="167">
          <cell r="E167" t="str">
            <v>161 DE 2025</v>
          </cell>
          <cell r="F167">
            <v>36879102</v>
          </cell>
          <cell r="G167">
            <v>31142353</v>
          </cell>
        </row>
        <row r="168">
          <cell r="E168" t="str">
            <v>162 DE 2025</v>
          </cell>
          <cell r="F168">
            <v>28960818</v>
          </cell>
          <cell r="G168">
            <v>24455802</v>
          </cell>
        </row>
        <row r="169">
          <cell r="E169" t="str">
            <v>163 DE 2025</v>
          </cell>
          <cell r="F169">
            <v>36879102</v>
          </cell>
          <cell r="G169">
            <v>31142353</v>
          </cell>
        </row>
        <row r="170">
          <cell r="E170" t="str">
            <v>164 DE 2025</v>
          </cell>
          <cell r="F170">
            <v>36879102</v>
          </cell>
          <cell r="G170">
            <v>31142353</v>
          </cell>
        </row>
        <row r="171">
          <cell r="E171" t="str">
            <v>165 DE 2025</v>
          </cell>
          <cell r="F171">
            <v>14520000</v>
          </cell>
          <cell r="G171">
            <v>12261333</v>
          </cell>
        </row>
        <row r="172">
          <cell r="E172" t="str">
            <v>166 DE 2025</v>
          </cell>
          <cell r="F172">
            <v>14520000</v>
          </cell>
          <cell r="G172">
            <v>12261333</v>
          </cell>
        </row>
        <row r="173">
          <cell r="E173" t="str">
            <v>167 DE 2025</v>
          </cell>
          <cell r="F173">
            <v>36879102</v>
          </cell>
          <cell r="G173">
            <v>31142353</v>
          </cell>
        </row>
        <row r="174">
          <cell r="E174" t="str">
            <v>168 DE 2025</v>
          </cell>
          <cell r="F174">
            <v>36879102</v>
          </cell>
          <cell r="G174">
            <v>31142353</v>
          </cell>
        </row>
        <row r="175">
          <cell r="E175" t="str">
            <v>169 DE 2025</v>
          </cell>
          <cell r="F175">
            <v>36879102</v>
          </cell>
          <cell r="G175">
            <v>31142353</v>
          </cell>
        </row>
        <row r="176">
          <cell r="E176" t="str">
            <v>170 DE 2025</v>
          </cell>
          <cell r="F176">
            <v>36879102</v>
          </cell>
          <cell r="G176">
            <v>31142353</v>
          </cell>
        </row>
        <row r="177">
          <cell r="E177" t="str">
            <v>171 DE 2025</v>
          </cell>
          <cell r="F177">
            <v>2882139</v>
          </cell>
          <cell r="G177">
            <v>2882139</v>
          </cell>
        </row>
        <row r="178">
          <cell r="E178" t="str">
            <v>172 DE 2025</v>
          </cell>
          <cell r="F178">
            <v>16212030</v>
          </cell>
          <cell r="G178">
            <v>13690159</v>
          </cell>
        </row>
        <row r="179">
          <cell r="E179" t="str">
            <v>174 DE 2025</v>
          </cell>
          <cell r="F179">
            <v>36879102</v>
          </cell>
          <cell r="G179">
            <v>31142353</v>
          </cell>
        </row>
        <row r="180">
          <cell r="E180" t="str">
            <v>175 DE 2025</v>
          </cell>
          <cell r="F180">
            <v>46097420</v>
          </cell>
          <cell r="G180">
            <v>5894470</v>
          </cell>
        </row>
        <row r="181">
          <cell r="E181" t="str">
            <v>176 DE 2025</v>
          </cell>
          <cell r="F181">
            <v>40980786</v>
          </cell>
          <cell r="G181">
            <v>33695313</v>
          </cell>
        </row>
        <row r="182">
          <cell r="E182" t="str">
            <v>177 DE 2025</v>
          </cell>
          <cell r="F182">
            <v>5919447</v>
          </cell>
          <cell r="G182">
            <v>5919447</v>
          </cell>
        </row>
        <row r="183">
          <cell r="E183" t="str">
            <v>178 DE 2025</v>
          </cell>
          <cell r="F183">
            <v>40980786</v>
          </cell>
          <cell r="G183">
            <v>33239971</v>
          </cell>
        </row>
        <row r="184">
          <cell r="E184" t="str">
            <v>179 DE 2025</v>
          </cell>
          <cell r="F184">
            <v>40980786</v>
          </cell>
          <cell r="G184">
            <v>33239971</v>
          </cell>
        </row>
        <row r="185">
          <cell r="E185" t="str">
            <v>180 DE 2025</v>
          </cell>
          <cell r="F185">
            <v>5919447</v>
          </cell>
          <cell r="G185">
            <v>5919447</v>
          </cell>
        </row>
        <row r="186">
          <cell r="E186" t="str">
            <v>181 DE 2025</v>
          </cell>
          <cell r="F186">
            <v>40980786</v>
          </cell>
          <cell r="G186">
            <v>33239971</v>
          </cell>
        </row>
        <row r="187">
          <cell r="E187" t="str">
            <v>182 DE 2025</v>
          </cell>
          <cell r="F187">
            <v>32786400</v>
          </cell>
          <cell r="G187">
            <v>26593413</v>
          </cell>
        </row>
        <row r="188">
          <cell r="E188" t="str">
            <v>183 DE 2025</v>
          </cell>
          <cell r="F188">
            <v>28960818</v>
          </cell>
          <cell r="G188">
            <v>23490441</v>
          </cell>
        </row>
        <row r="189">
          <cell r="E189" t="str">
            <v>184 DE 2025</v>
          </cell>
          <cell r="F189">
            <v>27020040</v>
          </cell>
          <cell r="G189">
            <v>21916255</v>
          </cell>
        </row>
        <row r="190">
          <cell r="E190" t="str">
            <v>185 DE 2025</v>
          </cell>
          <cell r="F190">
            <v>27020040</v>
          </cell>
          <cell r="G190">
            <v>21916255</v>
          </cell>
        </row>
        <row r="191">
          <cell r="E191" t="str">
            <v>186 DE 2025</v>
          </cell>
          <cell r="F191">
            <v>20715366</v>
          </cell>
          <cell r="G191">
            <v>16802464</v>
          </cell>
        </row>
        <row r="192">
          <cell r="E192" t="str">
            <v>187 DE 2025</v>
          </cell>
          <cell r="F192">
            <v>20715366</v>
          </cell>
          <cell r="G192">
            <v>16802464</v>
          </cell>
        </row>
        <row r="193">
          <cell r="E193" t="str">
            <v>188 DE 2025</v>
          </cell>
          <cell r="F193">
            <v>20715366</v>
          </cell>
          <cell r="G193">
            <v>16802464</v>
          </cell>
        </row>
        <row r="194">
          <cell r="E194" t="str">
            <v>189 DE 2025</v>
          </cell>
          <cell r="F194">
            <v>20715366</v>
          </cell>
          <cell r="G194">
            <v>16802464</v>
          </cell>
        </row>
        <row r="195">
          <cell r="E195" t="str">
            <v>190 DE 2025</v>
          </cell>
          <cell r="F195">
            <v>16212030</v>
          </cell>
          <cell r="G195">
            <v>13149758</v>
          </cell>
        </row>
        <row r="196">
          <cell r="E196" t="str">
            <v>192 DE 2025</v>
          </cell>
          <cell r="F196">
            <v>645333</v>
          </cell>
          <cell r="G196">
            <v>645333</v>
          </cell>
        </row>
        <row r="197">
          <cell r="E197" t="str">
            <v>193 DE 2025</v>
          </cell>
          <cell r="F197">
            <v>14520000</v>
          </cell>
          <cell r="G197">
            <v>11777333</v>
          </cell>
        </row>
        <row r="198">
          <cell r="E198" t="str">
            <v>194 DE 2025</v>
          </cell>
          <cell r="F198">
            <v>26015532</v>
          </cell>
          <cell r="G198">
            <v>10406216</v>
          </cell>
        </row>
        <row r="199">
          <cell r="E199" t="str">
            <v>195 DE 2025</v>
          </cell>
          <cell r="F199">
            <v>28143041</v>
          </cell>
          <cell r="G199">
            <v>6416834</v>
          </cell>
        </row>
        <row r="200">
          <cell r="E200" t="str">
            <v>196 DE 2025</v>
          </cell>
          <cell r="F200">
            <v>24560000</v>
          </cell>
          <cell r="G200">
            <v>16380000</v>
          </cell>
        </row>
        <row r="201">
          <cell r="E201" t="str">
            <v>197 DE 2025</v>
          </cell>
          <cell r="F201">
            <v>401278330</v>
          </cell>
          <cell r="G201">
            <v>387621030</v>
          </cell>
        </row>
        <row r="202">
          <cell r="E202" t="str">
            <v>198 DE 2025</v>
          </cell>
          <cell r="F202">
            <v>6457500</v>
          </cell>
          <cell r="G202">
            <v>6457500</v>
          </cell>
        </row>
        <row r="203">
          <cell r="E203" t="str">
            <v>200 DE 2025</v>
          </cell>
          <cell r="F203">
            <v>12226336</v>
          </cell>
          <cell r="G203">
            <v>12226336</v>
          </cell>
        </row>
        <row r="204">
          <cell r="E204" t="str">
            <v>201 DE 2024</v>
          </cell>
          <cell r="F204">
            <v>60912972</v>
          </cell>
          <cell r="G204">
            <v>0</v>
          </cell>
        </row>
        <row r="205">
          <cell r="E205" t="str">
            <v>201 DE 2025</v>
          </cell>
          <cell r="F205">
            <v>20715366</v>
          </cell>
          <cell r="G205">
            <v>15881781</v>
          </cell>
        </row>
        <row r="206">
          <cell r="E206" t="str">
            <v>202 DE 2025</v>
          </cell>
          <cell r="F206">
            <v>17447468</v>
          </cell>
          <cell r="G206">
            <v>6978987</v>
          </cell>
        </row>
        <row r="207">
          <cell r="E207" t="str">
            <v>203 DE 2025</v>
          </cell>
          <cell r="F207">
            <v>16212030</v>
          </cell>
          <cell r="G207">
            <v>12068956</v>
          </cell>
        </row>
        <row r="208">
          <cell r="E208" t="str">
            <v>205 DE 2025</v>
          </cell>
          <cell r="F208">
            <v>14520000</v>
          </cell>
          <cell r="G208">
            <v>10648000</v>
          </cell>
        </row>
        <row r="209">
          <cell r="E209" t="str">
            <v>207 DE 2025</v>
          </cell>
          <cell r="F209">
            <v>20715366</v>
          </cell>
          <cell r="G209">
            <v>13349903</v>
          </cell>
        </row>
        <row r="210">
          <cell r="E210" t="str">
            <v>208 DE 2025</v>
          </cell>
          <cell r="F210">
            <v>40980786</v>
          </cell>
          <cell r="G210">
            <v>26409840</v>
          </cell>
        </row>
        <row r="211">
          <cell r="E211" t="str">
            <v>209 DE 2025</v>
          </cell>
          <cell r="F211">
            <v>12572944260</v>
          </cell>
          <cell r="G211">
            <v>7543766556</v>
          </cell>
        </row>
        <row r="212">
          <cell r="E212" t="str">
            <v>210 DE 2025</v>
          </cell>
          <cell r="F212">
            <v>500000000</v>
          </cell>
          <cell r="G212">
            <v>0</v>
          </cell>
        </row>
        <row r="213">
          <cell r="E213" t="str">
            <v>211 DE 2025</v>
          </cell>
          <cell r="F213">
            <v>330000000</v>
          </cell>
          <cell r="G213">
            <v>0</v>
          </cell>
        </row>
        <row r="214">
          <cell r="E214" t="str">
            <v>212 DE 2025</v>
          </cell>
          <cell r="F214">
            <v>0</v>
          </cell>
          <cell r="G214">
            <v>0</v>
          </cell>
        </row>
        <row r="215">
          <cell r="E215" t="str">
            <v>213 DE 2025</v>
          </cell>
          <cell r="F215">
            <v>1125000000</v>
          </cell>
          <cell r="G215">
            <v>450000000</v>
          </cell>
        </row>
        <row r="216">
          <cell r="E216" t="str">
            <v>214 DE 2025</v>
          </cell>
          <cell r="F216">
            <v>365950000</v>
          </cell>
          <cell r="G216">
            <v>0</v>
          </cell>
        </row>
        <row r="217">
          <cell r="E217" t="str">
            <v>215 DE 2025</v>
          </cell>
          <cell r="F217">
            <v>27020040</v>
          </cell>
          <cell r="G217">
            <v>15311356</v>
          </cell>
        </row>
        <row r="218">
          <cell r="E218" t="str">
            <v>216 DE 2025</v>
          </cell>
          <cell r="F218">
            <v>27020040</v>
          </cell>
          <cell r="G218">
            <v>15161245</v>
          </cell>
        </row>
        <row r="219">
          <cell r="E219" t="str">
            <v>218 DE 2025</v>
          </cell>
          <cell r="F219">
            <v>635185960</v>
          </cell>
          <cell r="G219">
            <v>580686476</v>
          </cell>
        </row>
        <row r="220">
          <cell r="E220" t="str">
            <v>219 DE 2025</v>
          </cell>
          <cell r="F220">
            <v>36879102</v>
          </cell>
          <cell r="G220">
            <v>19668854</v>
          </cell>
        </row>
        <row r="221">
          <cell r="E221" t="str">
            <v>220 DE 2025</v>
          </cell>
          <cell r="F221">
            <v>9101120</v>
          </cell>
          <cell r="G221">
            <v>5471620</v>
          </cell>
        </row>
        <row r="222">
          <cell r="E222" t="str">
            <v>221 DE 2025</v>
          </cell>
          <cell r="F222">
            <v>14520000</v>
          </cell>
          <cell r="G222">
            <v>7582667</v>
          </cell>
        </row>
        <row r="223">
          <cell r="E223" t="str">
            <v>223 DE 2025</v>
          </cell>
          <cell r="F223">
            <v>45077946</v>
          </cell>
          <cell r="G223">
            <v>22538973</v>
          </cell>
        </row>
        <row r="224">
          <cell r="E224" t="str">
            <v>224 DE 2025</v>
          </cell>
          <cell r="F224">
            <v>16212030</v>
          </cell>
          <cell r="G224">
            <v>8106015</v>
          </cell>
        </row>
        <row r="225">
          <cell r="E225" t="str">
            <v>225 DE 2025</v>
          </cell>
          <cell r="F225">
            <v>28960818</v>
          </cell>
          <cell r="G225">
            <v>14480409</v>
          </cell>
        </row>
        <row r="226">
          <cell r="E226" t="str">
            <v>226 DE 2025</v>
          </cell>
          <cell r="F226">
            <v>4521430717</v>
          </cell>
          <cell r="G226">
            <v>0</v>
          </cell>
        </row>
        <row r="227">
          <cell r="E227" t="str">
            <v>227 DE 2025</v>
          </cell>
          <cell r="F227">
            <v>20295265</v>
          </cell>
          <cell r="G227">
            <v>20295265</v>
          </cell>
        </row>
        <row r="228">
          <cell r="E228" t="str">
            <v>229 DE 2025</v>
          </cell>
          <cell r="F228">
            <v>16212030</v>
          </cell>
          <cell r="G228">
            <v>6304678</v>
          </cell>
        </row>
        <row r="229">
          <cell r="E229" t="str">
            <v>230 DE 2025</v>
          </cell>
          <cell r="F229">
            <v>14520000</v>
          </cell>
          <cell r="G229">
            <v>5646667</v>
          </cell>
        </row>
        <row r="230">
          <cell r="E230" t="str">
            <v>231 DE 2025</v>
          </cell>
          <cell r="F230">
            <v>16212030</v>
          </cell>
          <cell r="G230">
            <v>6304678</v>
          </cell>
        </row>
        <row r="231">
          <cell r="E231" t="str">
            <v>232 DE 2025</v>
          </cell>
          <cell r="F231">
            <v>28960818</v>
          </cell>
          <cell r="G231">
            <v>11262540</v>
          </cell>
        </row>
        <row r="232">
          <cell r="E232" t="str">
            <v>233 DE 2025</v>
          </cell>
          <cell r="F232">
            <v>27020040</v>
          </cell>
          <cell r="G232">
            <v>10507793</v>
          </cell>
        </row>
        <row r="233">
          <cell r="E233" t="str">
            <v>234 DE 2025</v>
          </cell>
          <cell r="F233">
            <v>9817285</v>
          </cell>
          <cell r="G233">
            <v>5043743</v>
          </cell>
        </row>
        <row r="234">
          <cell r="E234" t="str">
            <v>235 DE 2025</v>
          </cell>
          <cell r="F234">
            <v>9817285</v>
          </cell>
          <cell r="G234">
            <v>5043743</v>
          </cell>
        </row>
        <row r="235">
          <cell r="E235" t="str">
            <v>236 DE 2025</v>
          </cell>
          <cell r="F235">
            <v>40980786</v>
          </cell>
          <cell r="G235">
            <v>12521907</v>
          </cell>
        </row>
        <row r="236">
          <cell r="E236" t="str">
            <v>237 DE 2025</v>
          </cell>
          <cell r="F236">
            <v>40980786</v>
          </cell>
          <cell r="G236">
            <v>11155881</v>
          </cell>
        </row>
        <row r="237">
          <cell r="E237" t="str">
            <v>238 DE 2025</v>
          </cell>
          <cell r="F237">
            <v>27020040</v>
          </cell>
          <cell r="G237">
            <v>7355455</v>
          </cell>
        </row>
        <row r="238">
          <cell r="E238" t="str">
            <v>239 DE 2025</v>
          </cell>
          <cell r="F238">
            <v>98353620466</v>
          </cell>
          <cell r="G238">
            <v>85500753511</v>
          </cell>
        </row>
        <row r="239">
          <cell r="E239" t="str">
            <v>240 DE 2025</v>
          </cell>
          <cell r="F239">
            <v>55596133</v>
          </cell>
          <cell r="G239">
            <v>10518187</v>
          </cell>
        </row>
        <row r="240">
          <cell r="E240" t="str">
            <v>241 DE 2025</v>
          </cell>
          <cell r="F240">
            <v>45484226</v>
          </cell>
          <cell r="G240">
            <v>8605124</v>
          </cell>
        </row>
        <row r="241">
          <cell r="E241" t="str">
            <v>242 DE 2025</v>
          </cell>
          <cell r="F241">
            <v>19994837</v>
          </cell>
          <cell r="G241">
            <v>3782807</v>
          </cell>
        </row>
        <row r="242">
          <cell r="E242" t="str">
            <v>243 DE 2025</v>
          </cell>
          <cell r="F242">
            <v>6310698740</v>
          </cell>
          <cell r="G242">
            <v>0</v>
          </cell>
        </row>
        <row r="243">
          <cell r="E243" t="str">
            <v>244 DE 2025</v>
          </cell>
          <cell r="F243">
            <v>10210200</v>
          </cell>
          <cell r="G243">
            <v>0</v>
          </cell>
        </row>
        <row r="244">
          <cell r="E244" t="str">
            <v>245 DE 2025</v>
          </cell>
          <cell r="F244">
            <v>9817285</v>
          </cell>
          <cell r="G244">
            <v>3602673</v>
          </cell>
        </row>
        <row r="245">
          <cell r="E245" t="str">
            <v>246 DE 2025</v>
          </cell>
          <cell r="F245">
            <v>1395097807</v>
          </cell>
          <cell r="G245">
            <v>0</v>
          </cell>
        </row>
        <row r="246">
          <cell r="E246" t="str">
            <v>247 DE 2025</v>
          </cell>
          <cell r="F246">
            <v>179928000</v>
          </cell>
          <cell r="G246">
            <v>26989200</v>
          </cell>
        </row>
        <row r="247">
          <cell r="E247" t="str">
            <v>248 DE 2025</v>
          </cell>
          <cell r="F247">
            <v>9817285</v>
          </cell>
          <cell r="G247">
            <v>3152339</v>
          </cell>
        </row>
        <row r="248">
          <cell r="E248" t="str">
            <v>250 DE 2025</v>
          </cell>
          <cell r="F248">
            <v>795011147</v>
          </cell>
          <cell r="G248">
            <v>0</v>
          </cell>
        </row>
        <row r="249">
          <cell r="E249" t="str">
            <v>252 DE 2025</v>
          </cell>
          <cell r="F249">
            <v>47127904</v>
          </cell>
          <cell r="G249">
            <v>6147118</v>
          </cell>
        </row>
        <row r="250">
          <cell r="E250" t="str">
            <v>253 DE 2025</v>
          </cell>
          <cell r="F250">
            <v>31073046</v>
          </cell>
          <cell r="G250">
            <v>4053006</v>
          </cell>
        </row>
        <row r="251">
          <cell r="E251" t="str">
            <v>254 DE 2025</v>
          </cell>
          <cell r="F251">
            <v>28960818</v>
          </cell>
          <cell r="G251">
            <v>4183229</v>
          </cell>
        </row>
        <row r="252">
          <cell r="E252" t="str">
            <v>255 DE 2025</v>
          </cell>
          <cell r="F252">
            <v>622725400</v>
          </cell>
          <cell r="G252">
            <v>0</v>
          </cell>
        </row>
        <row r="253">
          <cell r="E253" t="str">
            <v>256 DE 2025</v>
          </cell>
          <cell r="F253">
            <v>5711286</v>
          </cell>
          <cell r="G253">
            <v>0</v>
          </cell>
        </row>
        <row r="254">
          <cell r="E254" t="str">
            <v>257 DE 2025</v>
          </cell>
          <cell r="F254">
            <v>13386563</v>
          </cell>
          <cell r="G254">
            <v>0</v>
          </cell>
        </row>
        <row r="255">
          <cell r="E255" t="str">
            <v>264 DE 2024</v>
          </cell>
          <cell r="F255">
            <v>3172260</v>
          </cell>
          <cell r="G255">
            <v>0</v>
          </cell>
        </row>
        <row r="256">
          <cell r="E256" t="str">
            <v>290 DE 2024</v>
          </cell>
          <cell r="F256">
            <v>4927185</v>
          </cell>
          <cell r="G256">
            <v>4927185</v>
          </cell>
        </row>
        <row r="257">
          <cell r="E257" t="str">
            <v>296 DE 2024</v>
          </cell>
          <cell r="F257">
            <v>20201290</v>
          </cell>
          <cell r="G257">
            <v>0</v>
          </cell>
        </row>
        <row r="258">
          <cell r="E258" t="str">
            <v>326 DE 2024</v>
          </cell>
          <cell r="F258">
            <v>399000</v>
          </cell>
          <cell r="G258">
            <v>0</v>
          </cell>
        </row>
        <row r="259">
          <cell r="E259" t="str">
            <v>328 DE 2024</v>
          </cell>
          <cell r="F259">
            <v>830109</v>
          </cell>
          <cell r="G259">
            <v>0</v>
          </cell>
        </row>
        <row r="260">
          <cell r="E260" t="str">
            <v>329 DE 2024</v>
          </cell>
          <cell r="F260">
            <v>1259010</v>
          </cell>
          <cell r="G260">
            <v>0</v>
          </cell>
        </row>
        <row r="261">
          <cell r="E261" t="str">
            <v>550 DE 2024</v>
          </cell>
          <cell r="F261">
            <v>89577488</v>
          </cell>
          <cell r="G261">
            <v>75868688</v>
          </cell>
        </row>
        <row r="262">
          <cell r="E262" t="str">
            <v>553 DE 2024</v>
          </cell>
          <cell r="F262">
            <v>615837200</v>
          </cell>
          <cell r="G262">
            <v>0</v>
          </cell>
        </row>
        <row r="263">
          <cell r="E263" t="str">
            <v>555 DE 2024</v>
          </cell>
          <cell r="F263">
            <v>44920000</v>
          </cell>
          <cell r="G263">
            <v>0</v>
          </cell>
        </row>
        <row r="264">
          <cell r="E264" t="str">
            <v>563 DE 2024</v>
          </cell>
          <cell r="F264">
            <v>13542235</v>
          </cell>
          <cell r="G264">
            <v>13408500</v>
          </cell>
        </row>
        <row r="265">
          <cell r="E265" t="str">
            <v>204 DE 2025</v>
          </cell>
          <cell r="F265">
            <v>14525640</v>
          </cell>
          <cell r="G265">
            <v>5496478</v>
          </cell>
        </row>
        <row r="266">
          <cell r="E266" t="str">
            <v>206 DE 2025</v>
          </cell>
          <cell r="F266">
            <v>9135000</v>
          </cell>
          <cell r="G266">
            <v>2564100</v>
          </cell>
        </row>
        <row r="267">
          <cell r="E267" t="str">
            <v>217 DE 2025</v>
          </cell>
          <cell r="F267">
            <v>1995000</v>
          </cell>
          <cell r="G267">
            <v>0</v>
          </cell>
        </row>
        <row r="268">
          <cell r="E268" t="str">
            <v>228 DE 2025</v>
          </cell>
          <cell r="F268">
            <v>19826216</v>
          </cell>
          <cell r="G268">
            <v>19826216</v>
          </cell>
        </row>
        <row r="269">
          <cell r="E269" t="str">
            <v>249 DE 2025</v>
          </cell>
          <cell r="F269">
            <v>1431393</v>
          </cell>
          <cell r="G269">
            <v>0</v>
          </cell>
        </row>
        <row r="270">
          <cell r="E270" t="str">
            <v>No Aplica</v>
          </cell>
          <cell r="F270">
            <v>10349760298</v>
          </cell>
          <cell r="G270">
            <v>8253389178</v>
          </cell>
        </row>
        <row r="271">
          <cell r="E271" t="str">
            <v>OC 125662</v>
          </cell>
          <cell r="F271">
            <v>169326043</v>
          </cell>
          <cell r="G271">
            <v>169326043</v>
          </cell>
        </row>
        <row r="272">
          <cell r="E272" t="str">
            <v>OC 128101</v>
          </cell>
          <cell r="F272">
            <v>196141160</v>
          </cell>
          <cell r="G272">
            <v>196141160</v>
          </cell>
        </row>
        <row r="273">
          <cell r="E273" t="str">
            <v>OC 142152</v>
          </cell>
          <cell r="F273">
            <v>1114788549</v>
          </cell>
          <cell r="G273">
            <v>557408486</v>
          </cell>
        </row>
        <row r="274">
          <cell r="E274" t="str">
            <v>OC 142428</v>
          </cell>
          <cell r="F274">
            <v>667656578</v>
          </cell>
          <cell r="G274">
            <v>248297110</v>
          </cell>
        </row>
        <row r="275">
          <cell r="E275" t="str">
            <v>OC 145667</v>
          </cell>
          <cell r="F275">
            <v>833025</v>
          </cell>
          <cell r="G275">
            <v>0</v>
          </cell>
        </row>
        <row r="276">
          <cell r="E276" t="str">
            <v>OC 147104</v>
          </cell>
          <cell r="F276">
            <v>216654240</v>
          </cell>
          <cell r="G276">
            <v>0</v>
          </cell>
        </row>
        <row r="277">
          <cell r="E277" t="str">
            <v>251 DE 2025</v>
          </cell>
          <cell r="F277">
            <v>45910497</v>
          </cell>
          <cell r="G277">
            <v>0</v>
          </cell>
        </row>
        <row r="278">
          <cell r="E278" t="str">
            <v>(en blanco)</v>
          </cell>
          <cell r="F278">
            <v>4319983174</v>
          </cell>
          <cell r="G278">
            <v>0</v>
          </cell>
        </row>
        <row r="279">
          <cell r="E279" t="str">
            <v>277 DE 2025</v>
          </cell>
          <cell r="F279">
            <v>9817285</v>
          </cell>
          <cell r="G279">
            <v>0</v>
          </cell>
        </row>
        <row r="280">
          <cell r="E280" t="str">
            <v>258 DE 2025</v>
          </cell>
          <cell r="F280">
            <v>3093720000</v>
          </cell>
          <cell r="G280">
            <v>0</v>
          </cell>
        </row>
        <row r="281">
          <cell r="E281" t="str">
            <v>259 DE 2025</v>
          </cell>
          <cell r="F281">
            <v>263999999</v>
          </cell>
          <cell r="G281">
            <v>0</v>
          </cell>
        </row>
        <row r="282">
          <cell r="E282" t="str">
            <v>274 DE 2025</v>
          </cell>
          <cell r="F282">
            <v>45077946</v>
          </cell>
          <cell r="G282">
            <v>0</v>
          </cell>
        </row>
        <row r="283">
          <cell r="E283" t="str">
            <v>284 DE 2025</v>
          </cell>
          <cell r="F283">
            <v>20715366</v>
          </cell>
          <cell r="G283">
            <v>0</v>
          </cell>
        </row>
        <row r="284">
          <cell r="E284" t="str">
            <v>278 DE 2025</v>
          </cell>
          <cell r="F284">
            <v>28960818</v>
          </cell>
          <cell r="G284">
            <v>0</v>
          </cell>
        </row>
        <row r="285">
          <cell r="E285" t="str">
            <v>279 DE 2025</v>
          </cell>
          <cell r="F285">
            <v>32786400</v>
          </cell>
          <cell r="G285">
            <v>0</v>
          </cell>
        </row>
        <row r="286">
          <cell r="E286" t="str">
            <v>280 DE 2025</v>
          </cell>
          <cell r="F286">
            <v>40980786</v>
          </cell>
          <cell r="G286">
            <v>0</v>
          </cell>
        </row>
        <row r="287">
          <cell r="E287" t="str">
            <v>281 DE 2025</v>
          </cell>
          <cell r="F287">
            <v>28960818</v>
          </cell>
          <cell r="G287">
            <v>0</v>
          </cell>
        </row>
        <row r="288">
          <cell r="E288" t="str">
            <v>282 DE 2025</v>
          </cell>
          <cell r="F288">
            <v>49175130</v>
          </cell>
          <cell r="G288">
            <v>0</v>
          </cell>
        </row>
        <row r="289">
          <cell r="E289" t="str">
            <v>285 DE 2025</v>
          </cell>
          <cell r="F289">
            <v>27020040</v>
          </cell>
          <cell r="G289">
            <v>0</v>
          </cell>
        </row>
        <row r="290">
          <cell r="E290" t="str">
            <v>275 DE 2025</v>
          </cell>
          <cell r="F290">
            <v>32786400</v>
          </cell>
          <cell r="G290">
            <v>0</v>
          </cell>
        </row>
        <row r="291">
          <cell r="E291" t="str">
            <v>267 DE 2025</v>
          </cell>
          <cell r="F291">
            <v>57369498</v>
          </cell>
          <cell r="G291">
            <v>0</v>
          </cell>
        </row>
        <row r="292">
          <cell r="E292" t="str">
            <v>268 DE 2025</v>
          </cell>
          <cell r="F292">
            <v>57369498</v>
          </cell>
          <cell r="G292">
            <v>0</v>
          </cell>
        </row>
        <row r="293">
          <cell r="E293" t="str">
            <v>260 DE 2025</v>
          </cell>
          <cell r="F293">
            <v>49175130</v>
          </cell>
          <cell r="G293">
            <v>0</v>
          </cell>
        </row>
        <row r="294">
          <cell r="E294" t="str">
            <v>269 DE 2025</v>
          </cell>
          <cell r="F294">
            <v>20490393</v>
          </cell>
          <cell r="G294">
            <v>0</v>
          </cell>
        </row>
        <row r="295">
          <cell r="E295" t="str">
            <v>270 DE 2025</v>
          </cell>
          <cell r="F295">
            <v>40980786</v>
          </cell>
          <cell r="G295">
            <v>0</v>
          </cell>
        </row>
        <row r="296">
          <cell r="E296" t="str">
            <v>261 DE 2025</v>
          </cell>
          <cell r="F296">
            <v>36879102</v>
          </cell>
          <cell r="G296">
            <v>0</v>
          </cell>
        </row>
        <row r="297">
          <cell r="E297" t="str">
            <v>262 DE 2025</v>
          </cell>
          <cell r="F297">
            <v>28960818</v>
          </cell>
          <cell r="G297">
            <v>0</v>
          </cell>
        </row>
        <row r="298">
          <cell r="E298" t="str">
            <v>271 DE 2025</v>
          </cell>
          <cell r="F298">
            <v>40980786</v>
          </cell>
          <cell r="G298">
            <v>0</v>
          </cell>
        </row>
        <row r="299">
          <cell r="E299" t="str">
            <v>263 DE 2025</v>
          </cell>
          <cell r="F299">
            <v>40980786</v>
          </cell>
          <cell r="G299">
            <v>0</v>
          </cell>
        </row>
        <row r="300">
          <cell r="E300" t="str">
            <v>264 DE 2025</v>
          </cell>
          <cell r="F300">
            <v>40980786</v>
          </cell>
          <cell r="G300">
            <v>0</v>
          </cell>
        </row>
        <row r="301">
          <cell r="E301" t="str">
            <v>286 DE 2025</v>
          </cell>
          <cell r="F301">
            <v>40980786</v>
          </cell>
          <cell r="G301">
            <v>0</v>
          </cell>
        </row>
        <row r="302">
          <cell r="E302" t="str">
            <v>272 DE 2025</v>
          </cell>
          <cell r="F302">
            <v>28960818</v>
          </cell>
          <cell r="G302">
            <v>0</v>
          </cell>
        </row>
        <row r="303">
          <cell r="E303" t="str">
            <v>273 DE 2025</v>
          </cell>
          <cell r="F303">
            <v>40980786</v>
          </cell>
          <cell r="G303">
            <v>0</v>
          </cell>
        </row>
        <row r="304">
          <cell r="E304" t="str">
            <v>283 DE 2025</v>
          </cell>
          <cell r="F304">
            <v>49175130</v>
          </cell>
          <cell r="G304">
            <v>0</v>
          </cell>
        </row>
        <row r="305">
          <cell r="E305" t="str">
            <v>265 DE 2025</v>
          </cell>
          <cell r="F305">
            <v>16391710</v>
          </cell>
          <cell r="G305">
            <v>0</v>
          </cell>
        </row>
        <row r="306">
          <cell r="E306" t="str">
            <v>266 DE 2025</v>
          </cell>
          <cell r="F306">
            <v>32786400</v>
          </cell>
          <cell r="G306">
            <v>0</v>
          </cell>
        </row>
        <row r="307">
          <cell r="E307" t="str">
            <v>287 DE 2025</v>
          </cell>
          <cell r="F307">
            <v>22538973</v>
          </cell>
          <cell r="G307">
            <v>0</v>
          </cell>
        </row>
      </sheetData>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S541"/>
  <sheetViews>
    <sheetView tabSelected="1" zoomScale="85" zoomScaleNormal="85" workbookViewId="0">
      <pane ySplit="1" topLeftCell="A171" activePane="bottomLeft" state="frozen"/>
      <selection pane="bottomLeft" activeCell="E238" sqref="E238"/>
    </sheetView>
  </sheetViews>
  <sheetFormatPr baseColWidth="10" defaultColWidth="11.42578125" defaultRowHeight="12.75" x14ac:dyDescent="0.2"/>
  <cols>
    <col min="1" max="1" width="11.42578125" style="14"/>
    <col min="2" max="2" width="58.7109375" style="14" customWidth="1"/>
    <col min="3" max="3" width="11.42578125" style="59" customWidth="1"/>
    <col min="4" max="4" width="11.7109375" style="85" customWidth="1"/>
    <col min="5" max="5" width="15.85546875" style="99" customWidth="1"/>
    <col min="6" max="6" width="20.42578125" style="60" customWidth="1"/>
    <col min="7" max="7" width="20.5703125" style="61" customWidth="1"/>
    <col min="8" max="8" width="16.140625" style="78" customWidth="1"/>
    <col min="9" max="10" width="18.28515625" style="62" customWidth="1"/>
    <col min="11" max="11" width="25.85546875" style="63" customWidth="1"/>
    <col min="12" max="12" width="19.7109375" style="58" customWidth="1"/>
    <col min="13" max="13" width="21.140625" style="45" customWidth="1"/>
    <col min="14" max="14" width="21.140625" style="13" customWidth="1"/>
    <col min="15" max="15" width="12.140625" style="12" bestFit="1" customWidth="1"/>
    <col min="16" max="16" width="17.5703125" style="12" customWidth="1"/>
    <col min="17" max="18" width="18" style="12" customWidth="1"/>
    <col min="19" max="19" width="11.42578125" style="13"/>
    <col min="20" max="16384" width="11.42578125" style="12"/>
  </cols>
  <sheetData>
    <row r="1" spans="1:19" s="65" customFormat="1" ht="38.25" x14ac:dyDescent="0.25">
      <c r="A1" s="9" t="s">
        <v>0</v>
      </c>
      <c r="B1" s="9" t="s">
        <v>1</v>
      </c>
      <c r="C1" s="79" t="s">
        <v>2</v>
      </c>
      <c r="D1" s="10" t="s">
        <v>3</v>
      </c>
      <c r="E1" s="15" t="s">
        <v>4</v>
      </c>
      <c r="F1" s="15" t="s">
        <v>459</v>
      </c>
      <c r="G1" s="11" t="s">
        <v>428</v>
      </c>
      <c r="H1" s="75" t="s">
        <v>458</v>
      </c>
      <c r="I1" s="19" t="s">
        <v>457</v>
      </c>
      <c r="J1" s="19" t="s">
        <v>429</v>
      </c>
      <c r="K1" s="15" t="s">
        <v>7</v>
      </c>
      <c r="L1" s="9" t="s">
        <v>8</v>
      </c>
      <c r="M1" s="64"/>
    </row>
    <row r="2" spans="1:19" ht="51" hidden="1" x14ac:dyDescent="0.2">
      <c r="A2" s="44" t="s">
        <v>12</v>
      </c>
      <c r="B2" s="43" t="s">
        <v>183</v>
      </c>
      <c r="C2" s="80">
        <v>45659</v>
      </c>
      <c r="D2" s="66">
        <v>45838</v>
      </c>
      <c r="E2" s="86">
        <v>40753115</v>
      </c>
      <c r="F2" s="47">
        <v>40753115</v>
      </c>
      <c r="G2" s="74">
        <v>40753115</v>
      </c>
      <c r="H2" s="76">
        <f>+G2/E2</f>
        <v>1</v>
      </c>
      <c r="I2" s="49">
        <f>+F2-G2</f>
        <v>0</v>
      </c>
      <c r="J2" s="49"/>
      <c r="K2" s="49"/>
      <c r="L2" s="50" t="s">
        <v>9</v>
      </c>
      <c r="M2" s="46">
        <f>VLOOKUP($A$2:$A$307,[1]Hoja2!$E$1:$G$307,2,0)</f>
        <v>40753115</v>
      </c>
      <c r="N2" s="46">
        <f>VLOOKUP($A$2:$A$307,[1]Hoja2!$E$1:$G$307,3,0)</f>
        <v>40753115</v>
      </c>
      <c r="O2" s="17" t="b">
        <f>+M2=E2</f>
        <v>1</v>
      </c>
      <c r="P2" s="17">
        <f>+E2-F2</f>
        <v>0</v>
      </c>
      <c r="Q2" s="13"/>
      <c r="R2" s="13"/>
      <c r="S2" s="65"/>
    </row>
    <row r="3" spans="1:19" ht="63.75" hidden="1" x14ac:dyDescent="0.2">
      <c r="A3" s="44" t="s">
        <v>13</v>
      </c>
      <c r="B3" s="43" t="s">
        <v>184</v>
      </c>
      <c r="C3" s="80">
        <v>45659</v>
      </c>
      <c r="D3" s="66">
        <v>45838</v>
      </c>
      <c r="E3" s="86">
        <v>20600281</v>
      </c>
      <c r="F3" s="47">
        <v>20600281</v>
      </c>
      <c r="G3" s="74">
        <v>19449428</v>
      </c>
      <c r="H3" s="76">
        <f t="shared" ref="H3:H66" si="0">+G3/E3</f>
        <v>0.94413411156867233</v>
      </c>
      <c r="I3" s="49">
        <f t="shared" ref="I3:I66" si="1">+F3-G3</f>
        <v>1150853</v>
      </c>
      <c r="J3" s="49"/>
      <c r="K3" s="49"/>
      <c r="L3" s="50" t="s">
        <v>9</v>
      </c>
      <c r="M3" s="46">
        <f>VLOOKUP($A$2:$A$307,[1]Hoja2!$E$1:$G$307,2,0)</f>
        <v>20600281</v>
      </c>
      <c r="N3" s="46">
        <f>VLOOKUP($A$2:$A$307,[1]Hoja2!$E$1:$G$307,3,0)</f>
        <v>19449428</v>
      </c>
      <c r="O3" s="17" t="b">
        <f t="shared" ref="O3:O66" si="2">+M3=E3</f>
        <v>1</v>
      </c>
      <c r="P3" s="17">
        <f t="shared" ref="P3:P66" si="3">+E3-F3</f>
        <v>0</v>
      </c>
      <c r="Q3" s="13"/>
      <c r="R3" s="13"/>
      <c r="S3" s="65"/>
    </row>
    <row r="4" spans="1:19" ht="51" hidden="1" x14ac:dyDescent="0.2">
      <c r="A4" s="44" t="s">
        <v>14</v>
      </c>
      <c r="B4" s="43" t="s">
        <v>185</v>
      </c>
      <c r="C4" s="80">
        <v>45659</v>
      </c>
      <c r="D4" s="66">
        <v>45838</v>
      </c>
      <c r="E4" s="86">
        <v>32604253</v>
      </c>
      <c r="F4" s="47">
        <v>32604253</v>
      </c>
      <c r="G4" s="74">
        <v>32604253</v>
      </c>
      <c r="H4" s="76">
        <f t="shared" si="0"/>
        <v>1</v>
      </c>
      <c r="I4" s="49">
        <f t="shared" si="1"/>
        <v>0</v>
      </c>
      <c r="J4" s="49"/>
      <c r="K4" s="49"/>
      <c r="L4" s="50" t="s">
        <v>9</v>
      </c>
      <c r="M4" s="46">
        <f>VLOOKUP($A$2:$A$307,[1]Hoja2!$E$1:$G$307,2,0)</f>
        <v>32604253</v>
      </c>
      <c r="N4" s="46">
        <f>VLOOKUP($A$2:$A$307,[1]Hoja2!$E$1:$G$307,3,0)</f>
        <v>32604253</v>
      </c>
      <c r="O4" s="17" t="b">
        <f t="shared" si="2"/>
        <v>1</v>
      </c>
      <c r="P4" s="17">
        <f t="shared" si="3"/>
        <v>0</v>
      </c>
      <c r="Q4" s="13"/>
      <c r="R4" s="13"/>
      <c r="S4" s="65"/>
    </row>
    <row r="5" spans="1:19" ht="89.25" hidden="1" x14ac:dyDescent="0.2">
      <c r="A5" s="44" t="s">
        <v>15</v>
      </c>
      <c r="B5" s="43" t="s">
        <v>332</v>
      </c>
      <c r="C5" s="80">
        <v>45659</v>
      </c>
      <c r="D5" s="66">
        <v>46022</v>
      </c>
      <c r="E5" s="86">
        <v>130776508</v>
      </c>
      <c r="F5" s="47">
        <v>130776508</v>
      </c>
      <c r="G5" s="74">
        <v>65206114</v>
      </c>
      <c r="H5" s="76">
        <f t="shared" si="0"/>
        <v>0.49860724221203401</v>
      </c>
      <c r="I5" s="49">
        <f t="shared" si="1"/>
        <v>65570394</v>
      </c>
      <c r="J5" s="49"/>
      <c r="K5" s="49"/>
      <c r="L5" s="50" t="s">
        <v>9</v>
      </c>
      <c r="M5" s="46">
        <f>VLOOKUP($A$2:$A$307,[1]Hoja2!$E$1:$G$307,2,0)</f>
        <v>130776508</v>
      </c>
      <c r="N5" s="46">
        <f>VLOOKUP($A$2:$A$307,[1]Hoja2!$E$1:$G$307,3,0)</f>
        <v>65206114</v>
      </c>
      <c r="O5" s="17" t="b">
        <f t="shared" si="2"/>
        <v>1</v>
      </c>
      <c r="P5" s="17">
        <f t="shared" si="3"/>
        <v>0</v>
      </c>
      <c r="Q5" s="13"/>
      <c r="R5" s="13"/>
      <c r="S5" s="65"/>
    </row>
    <row r="6" spans="1:19" ht="76.5" hidden="1" x14ac:dyDescent="0.2">
      <c r="A6" s="44" t="s">
        <v>16</v>
      </c>
      <c r="B6" s="43" t="s">
        <v>186</v>
      </c>
      <c r="C6" s="80">
        <v>45659</v>
      </c>
      <c r="D6" s="66">
        <v>45838</v>
      </c>
      <c r="E6" s="86">
        <v>48901935</v>
      </c>
      <c r="F6" s="47">
        <v>48901935</v>
      </c>
      <c r="G6" s="74">
        <v>48901935</v>
      </c>
      <c r="H6" s="76">
        <f t="shared" si="0"/>
        <v>1</v>
      </c>
      <c r="I6" s="49">
        <f t="shared" si="1"/>
        <v>0</v>
      </c>
      <c r="J6" s="49"/>
      <c r="K6" s="49"/>
      <c r="L6" s="50" t="s">
        <v>9</v>
      </c>
      <c r="M6" s="46">
        <f>VLOOKUP($A$2:$A$307,[1]Hoja2!$E$1:$G$307,2,0)</f>
        <v>48901935</v>
      </c>
      <c r="N6" s="46">
        <f>VLOOKUP($A$2:$A$307,[1]Hoja2!$E$1:$G$307,3,0)</f>
        <v>48901935</v>
      </c>
      <c r="O6" s="17" t="b">
        <f t="shared" si="2"/>
        <v>1</v>
      </c>
      <c r="P6" s="17">
        <f t="shared" si="3"/>
        <v>0</v>
      </c>
      <c r="Q6" s="13"/>
      <c r="R6" s="13"/>
      <c r="S6" s="65"/>
    </row>
    <row r="7" spans="1:19" ht="89.25" hidden="1" x14ac:dyDescent="0.2">
      <c r="A7" s="44" t="s">
        <v>17</v>
      </c>
      <c r="B7" s="43" t="s">
        <v>333</v>
      </c>
      <c r="C7" s="80">
        <v>45659</v>
      </c>
      <c r="D7" s="66">
        <v>46022</v>
      </c>
      <c r="E7" s="86">
        <v>130776508</v>
      </c>
      <c r="F7" s="47">
        <v>130776508</v>
      </c>
      <c r="G7" s="74">
        <v>65206114</v>
      </c>
      <c r="H7" s="76">
        <f t="shared" si="0"/>
        <v>0.49860724221203401</v>
      </c>
      <c r="I7" s="49">
        <f t="shared" si="1"/>
        <v>65570394</v>
      </c>
      <c r="J7" s="49"/>
      <c r="K7" s="49"/>
      <c r="L7" s="50" t="s">
        <v>9</v>
      </c>
      <c r="M7" s="46">
        <f>VLOOKUP($A$2:$A$307,[1]Hoja2!$E$1:$G$307,2,0)</f>
        <v>130776508</v>
      </c>
      <c r="N7" s="46">
        <f>VLOOKUP($A$2:$A$307,[1]Hoja2!$E$1:$G$307,3,0)</f>
        <v>65206114</v>
      </c>
      <c r="O7" s="17" t="b">
        <f t="shared" si="2"/>
        <v>1</v>
      </c>
      <c r="P7" s="17">
        <f t="shared" si="3"/>
        <v>0</v>
      </c>
      <c r="Q7" s="13"/>
      <c r="R7" s="13"/>
      <c r="S7" s="65"/>
    </row>
    <row r="8" spans="1:19" ht="63.75" hidden="1" x14ac:dyDescent="0.2">
      <c r="A8" s="44" t="s">
        <v>18</v>
      </c>
      <c r="B8" s="43" t="s">
        <v>187</v>
      </c>
      <c r="C8" s="80">
        <v>45659</v>
      </c>
      <c r="D8" s="66">
        <v>45838</v>
      </c>
      <c r="E8" s="86">
        <v>32604253</v>
      </c>
      <c r="F8" s="47">
        <v>32604253</v>
      </c>
      <c r="G8" s="74">
        <v>32604253</v>
      </c>
      <c r="H8" s="76">
        <f t="shared" si="0"/>
        <v>1</v>
      </c>
      <c r="I8" s="49">
        <f t="shared" si="1"/>
        <v>0</v>
      </c>
      <c r="J8" s="49"/>
      <c r="K8" s="49"/>
      <c r="L8" s="50" t="s">
        <v>9</v>
      </c>
      <c r="M8" s="46">
        <f>VLOOKUP($A$2:$A$307,[1]Hoja2!$E$1:$G$307,2,0)</f>
        <v>32604253</v>
      </c>
      <c r="N8" s="46">
        <f>VLOOKUP($A$2:$A$307,[1]Hoja2!$E$1:$G$307,3,0)</f>
        <v>32604253</v>
      </c>
      <c r="O8" s="17" t="b">
        <f t="shared" si="2"/>
        <v>1</v>
      </c>
      <c r="P8" s="17">
        <f t="shared" si="3"/>
        <v>0</v>
      </c>
      <c r="Q8" s="13"/>
      <c r="R8" s="13"/>
      <c r="S8" s="65"/>
    </row>
    <row r="9" spans="1:19" ht="51" hidden="1" x14ac:dyDescent="0.2">
      <c r="A9" s="44" t="s">
        <v>19</v>
      </c>
      <c r="B9" s="43" t="s">
        <v>188</v>
      </c>
      <c r="C9" s="80">
        <v>45659</v>
      </c>
      <c r="D9" s="66">
        <v>45838</v>
      </c>
      <c r="E9" s="86">
        <v>57050779</v>
      </c>
      <c r="F9" s="47">
        <v>57050779</v>
      </c>
      <c r="G9" s="74">
        <v>57050779</v>
      </c>
      <c r="H9" s="76">
        <f t="shared" si="0"/>
        <v>1</v>
      </c>
      <c r="I9" s="49">
        <f t="shared" si="1"/>
        <v>0</v>
      </c>
      <c r="J9" s="49"/>
      <c r="K9" s="49"/>
      <c r="L9" s="50" t="s">
        <v>9</v>
      </c>
      <c r="M9" s="46">
        <f>VLOOKUP($A$2:$A$307,[1]Hoja2!$E$1:$G$307,2,0)</f>
        <v>57050779</v>
      </c>
      <c r="N9" s="46">
        <f>VLOOKUP($A$2:$A$307,[1]Hoja2!$E$1:$G$307,3,0)</f>
        <v>57050779</v>
      </c>
      <c r="O9" s="17" t="b">
        <f t="shared" si="2"/>
        <v>1</v>
      </c>
      <c r="P9" s="17">
        <f t="shared" si="3"/>
        <v>0</v>
      </c>
      <c r="Q9" s="13"/>
      <c r="R9" s="13"/>
      <c r="S9" s="65"/>
    </row>
    <row r="10" spans="1:19" ht="51" hidden="1" x14ac:dyDescent="0.2">
      <c r="A10" s="44" t="s">
        <v>20</v>
      </c>
      <c r="B10" s="43" t="s">
        <v>189</v>
      </c>
      <c r="C10" s="80">
        <v>45659</v>
      </c>
      <c r="D10" s="66">
        <v>45838</v>
      </c>
      <c r="E10" s="86">
        <v>57050779</v>
      </c>
      <c r="F10" s="47">
        <v>57050779</v>
      </c>
      <c r="G10" s="74">
        <v>57050779</v>
      </c>
      <c r="H10" s="76">
        <f t="shared" si="0"/>
        <v>1</v>
      </c>
      <c r="I10" s="49">
        <f t="shared" si="1"/>
        <v>0</v>
      </c>
      <c r="J10" s="49"/>
      <c r="K10" s="49"/>
      <c r="L10" s="50" t="s">
        <v>9</v>
      </c>
      <c r="M10" s="46">
        <f>VLOOKUP($A$2:$A$307,[1]Hoja2!$E$1:$G$307,2,0)</f>
        <v>57050779</v>
      </c>
      <c r="N10" s="46">
        <f>VLOOKUP($A$2:$A$307,[1]Hoja2!$E$1:$G$307,3,0)</f>
        <v>57050779</v>
      </c>
      <c r="O10" s="17" t="b">
        <f t="shared" si="2"/>
        <v>1</v>
      </c>
      <c r="P10" s="17">
        <f t="shared" si="3"/>
        <v>0</v>
      </c>
      <c r="Q10" s="13"/>
      <c r="R10" s="13"/>
      <c r="S10" s="65"/>
    </row>
    <row r="11" spans="1:19" ht="63.75" hidden="1" x14ac:dyDescent="0.2">
      <c r="A11" s="44" t="s">
        <v>21</v>
      </c>
      <c r="B11" s="43" t="s">
        <v>334</v>
      </c>
      <c r="C11" s="80">
        <v>45659</v>
      </c>
      <c r="D11" s="66">
        <v>45838</v>
      </c>
      <c r="E11" s="86">
        <v>40753115</v>
      </c>
      <c r="F11" s="47">
        <v>40753115</v>
      </c>
      <c r="G11" s="74">
        <v>40753115</v>
      </c>
      <c r="H11" s="76">
        <f t="shared" si="0"/>
        <v>1</v>
      </c>
      <c r="I11" s="49">
        <f t="shared" si="1"/>
        <v>0</v>
      </c>
      <c r="J11" s="49"/>
      <c r="K11" s="49"/>
      <c r="L11" s="50" t="s">
        <v>9</v>
      </c>
      <c r="M11" s="46">
        <f>VLOOKUP($A$2:$A$307,[1]Hoja2!$E$1:$G$307,2,0)</f>
        <v>40753115</v>
      </c>
      <c r="N11" s="46">
        <f>VLOOKUP($A$2:$A$307,[1]Hoja2!$E$1:$G$307,3,0)</f>
        <v>40753115</v>
      </c>
      <c r="O11" s="17" t="b">
        <f t="shared" si="2"/>
        <v>1</v>
      </c>
      <c r="P11" s="17">
        <f t="shared" si="3"/>
        <v>0</v>
      </c>
      <c r="Q11" s="13"/>
      <c r="R11" s="13"/>
      <c r="S11" s="65"/>
    </row>
    <row r="12" spans="1:19" ht="89.25" hidden="1" x14ac:dyDescent="0.2">
      <c r="A12" s="44" t="s">
        <v>22</v>
      </c>
      <c r="B12" s="43" t="s">
        <v>190</v>
      </c>
      <c r="C12" s="80">
        <v>45659</v>
      </c>
      <c r="D12" s="66">
        <v>45838</v>
      </c>
      <c r="E12" s="86">
        <v>32604253</v>
      </c>
      <c r="F12" s="47">
        <v>32604253</v>
      </c>
      <c r="G12" s="74">
        <v>32604253</v>
      </c>
      <c r="H12" s="76">
        <f t="shared" si="0"/>
        <v>1</v>
      </c>
      <c r="I12" s="49">
        <f t="shared" si="1"/>
        <v>0</v>
      </c>
      <c r="J12" s="49"/>
      <c r="K12" s="49"/>
      <c r="L12" s="50" t="s">
        <v>9</v>
      </c>
      <c r="M12" s="46">
        <f>VLOOKUP($A$2:$A$307,[1]Hoja2!$E$1:$G$307,2,0)</f>
        <v>32604253</v>
      </c>
      <c r="N12" s="46">
        <f>VLOOKUP($A$2:$A$307,[1]Hoja2!$E$1:$G$307,3,0)</f>
        <v>32604253</v>
      </c>
      <c r="O12" s="17" t="b">
        <f t="shared" si="2"/>
        <v>1</v>
      </c>
      <c r="P12" s="17">
        <f t="shared" si="3"/>
        <v>0</v>
      </c>
      <c r="Q12" s="13"/>
      <c r="R12" s="13"/>
      <c r="S12" s="65"/>
    </row>
    <row r="13" spans="1:19" ht="51" hidden="1" x14ac:dyDescent="0.2">
      <c r="A13" s="44" t="s">
        <v>23</v>
      </c>
      <c r="B13" s="43" t="s">
        <v>191</v>
      </c>
      <c r="C13" s="80">
        <v>45659</v>
      </c>
      <c r="D13" s="66">
        <v>45838</v>
      </c>
      <c r="E13" s="86">
        <v>40753115</v>
      </c>
      <c r="F13" s="47">
        <v>40753115</v>
      </c>
      <c r="G13" s="74">
        <v>40753115</v>
      </c>
      <c r="H13" s="76">
        <f t="shared" si="0"/>
        <v>1</v>
      </c>
      <c r="I13" s="49">
        <f t="shared" si="1"/>
        <v>0</v>
      </c>
      <c r="J13" s="49"/>
      <c r="K13" s="49"/>
      <c r="L13" s="50" t="s">
        <v>9</v>
      </c>
      <c r="M13" s="46">
        <f>VLOOKUP($A$2:$A$307,[1]Hoja2!$E$1:$G$307,2,0)</f>
        <v>40753115</v>
      </c>
      <c r="N13" s="46">
        <f>VLOOKUP($A$2:$A$307,[1]Hoja2!$E$1:$G$307,3,0)</f>
        <v>40753115</v>
      </c>
      <c r="O13" s="17" t="b">
        <f t="shared" si="2"/>
        <v>1</v>
      </c>
      <c r="P13" s="17">
        <f t="shared" si="3"/>
        <v>0</v>
      </c>
      <c r="Q13" s="13"/>
      <c r="R13" s="13"/>
      <c r="S13" s="65"/>
    </row>
    <row r="14" spans="1:19" ht="63.75" hidden="1" x14ac:dyDescent="0.2">
      <c r="A14" s="44" t="s">
        <v>24</v>
      </c>
      <c r="B14" s="43" t="s">
        <v>335</v>
      </c>
      <c r="C14" s="80">
        <v>45659</v>
      </c>
      <c r="D14" s="66">
        <v>46022</v>
      </c>
      <c r="E14" s="86">
        <v>130776508</v>
      </c>
      <c r="F14" s="47">
        <v>130776508</v>
      </c>
      <c r="G14" s="74">
        <v>65206114</v>
      </c>
      <c r="H14" s="76">
        <f t="shared" si="0"/>
        <v>0.49860724221203401</v>
      </c>
      <c r="I14" s="49">
        <f t="shared" si="1"/>
        <v>65570394</v>
      </c>
      <c r="J14" s="49"/>
      <c r="K14" s="49"/>
      <c r="L14" s="50" t="s">
        <v>9</v>
      </c>
      <c r="M14" s="46">
        <f>VLOOKUP($A$2:$A$307,[1]Hoja2!$E$1:$G$307,2,0)</f>
        <v>130776508</v>
      </c>
      <c r="N14" s="46">
        <f>VLOOKUP($A$2:$A$307,[1]Hoja2!$E$1:$G$307,3,0)</f>
        <v>65206114</v>
      </c>
      <c r="O14" s="17" t="b">
        <f t="shared" si="2"/>
        <v>1</v>
      </c>
      <c r="P14" s="17">
        <f t="shared" si="3"/>
        <v>0</v>
      </c>
      <c r="Q14" s="13"/>
      <c r="R14" s="13"/>
      <c r="S14" s="65"/>
    </row>
    <row r="15" spans="1:19" ht="51" hidden="1" x14ac:dyDescent="0.2">
      <c r="A15" s="44" t="s">
        <v>25</v>
      </c>
      <c r="B15" s="43" t="s">
        <v>192</v>
      </c>
      <c r="C15" s="80">
        <v>45659</v>
      </c>
      <c r="D15" s="66">
        <v>45838</v>
      </c>
      <c r="E15" s="86">
        <v>26869929</v>
      </c>
      <c r="F15" s="47">
        <v>26869929</v>
      </c>
      <c r="G15" s="74">
        <v>26869929</v>
      </c>
      <c r="H15" s="76">
        <f t="shared" si="0"/>
        <v>1</v>
      </c>
      <c r="I15" s="49">
        <f t="shared" si="1"/>
        <v>0</v>
      </c>
      <c r="J15" s="49"/>
      <c r="K15" s="49"/>
      <c r="L15" s="50" t="s">
        <v>9</v>
      </c>
      <c r="M15" s="46">
        <f>VLOOKUP($A$2:$A$307,[1]Hoja2!$E$1:$G$307,2,0)</f>
        <v>26869929</v>
      </c>
      <c r="N15" s="46">
        <f>VLOOKUP($A$2:$A$307,[1]Hoja2!$E$1:$G$307,3,0)</f>
        <v>26869929</v>
      </c>
      <c r="O15" s="17" t="b">
        <f t="shared" si="2"/>
        <v>1</v>
      </c>
      <c r="P15" s="17">
        <f t="shared" si="3"/>
        <v>0</v>
      </c>
      <c r="Q15" s="13"/>
      <c r="R15" s="13"/>
      <c r="S15" s="65"/>
    </row>
    <row r="16" spans="1:19" ht="51" hidden="1" x14ac:dyDescent="0.2">
      <c r="A16" s="44" t="s">
        <v>26</v>
      </c>
      <c r="B16" s="43" t="s">
        <v>193</v>
      </c>
      <c r="C16" s="80">
        <v>45659</v>
      </c>
      <c r="D16" s="66">
        <v>45838</v>
      </c>
      <c r="E16" s="86">
        <v>44827513</v>
      </c>
      <c r="F16" s="47">
        <v>44827513</v>
      </c>
      <c r="G16" s="74">
        <v>44827513</v>
      </c>
      <c r="H16" s="76">
        <f t="shared" si="0"/>
        <v>1</v>
      </c>
      <c r="I16" s="49">
        <f t="shared" si="1"/>
        <v>0</v>
      </c>
      <c r="J16" s="49"/>
      <c r="K16" s="49"/>
      <c r="L16" s="50" t="s">
        <v>9</v>
      </c>
      <c r="M16" s="46">
        <f>VLOOKUP($A$2:$A$307,[1]Hoja2!$E$1:$G$307,2,0)</f>
        <v>44827513</v>
      </c>
      <c r="N16" s="46">
        <f>VLOOKUP($A$2:$A$307,[1]Hoja2!$E$1:$G$307,3,0)</f>
        <v>44827513</v>
      </c>
      <c r="O16" s="17" t="b">
        <f t="shared" si="2"/>
        <v>1</v>
      </c>
      <c r="P16" s="17">
        <f t="shared" si="3"/>
        <v>0</v>
      </c>
      <c r="Q16" s="13"/>
      <c r="R16" s="13"/>
      <c r="S16" s="65"/>
    </row>
    <row r="17" spans="1:19" ht="51" hidden="1" x14ac:dyDescent="0.2">
      <c r="A17" s="44" t="s">
        <v>27</v>
      </c>
      <c r="B17" s="43" t="s">
        <v>194</v>
      </c>
      <c r="C17" s="80">
        <v>45659</v>
      </c>
      <c r="D17" s="66">
        <v>45838</v>
      </c>
      <c r="E17" s="86">
        <v>28799925</v>
      </c>
      <c r="F17" s="47">
        <v>28799925</v>
      </c>
      <c r="G17" s="74">
        <v>28799925</v>
      </c>
      <c r="H17" s="76">
        <f t="shared" si="0"/>
        <v>1</v>
      </c>
      <c r="I17" s="49">
        <f t="shared" si="1"/>
        <v>0</v>
      </c>
      <c r="J17" s="49"/>
      <c r="K17" s="49"/>
      <c r="L17" s="50" t="s">
        <v>9</v>
      </c>
      <c r="M17" s="46">
        <f>VLOOKUP($A$2:$A$307,[1]Hoja2!$E$1:$G$307,2,0)</f>
        <v>28799925</v>
      </c>
      <c r="N17" s="46">
        <f>VLOOKUP($A$2:$A$307,[1]Hoja2!$E$1:$G$307,3,0)</f>
        <v>28799925</v>
      </c>
      <c r="O17" s="17" t="b">
        <f t="shared" si="2"/>
        <v>1</v>
      </c>
      <c r="P17" s="17">
        <f t="shared" si="3"/>
        <v>0</v>
      </c>
      <c r="Q17" s="13"/>
      <c r="R17" s="13"/>
      <c r="S17" s="65"/>
    </row>
    <row r="18" spans="1:19" ht="63.75" hidden="1" x14ac:dyDescent="0.2">
      <c r="A18" s="44" t="s">
        <v>28</v>
      </c>
      <c r="B18" s="43" t="s">
        <v>195</v>
      </c>
      <c r="C18" s="80">
        <v>45659</v>
      </c>
      <c r="D18" s="66">
        <v>45838</v>
      </c>
      <c r="E18" s="86">
        <v>48901935</v>
      </c>
      <c r="F18" s="47">
        <v>48901935</v>
      </c>
      <c r="G18" s="74">
        <v>48901935</v>
      </c>
      <c r="H18" s="76">
        <f t="shared" si="0"/>
        <v>1</v>
      </c>
      <c r="I18" s="49">
        <f t="shared" si="1"/>
        <v>0</v>
      </c>
      <c r="J18" s="49"/>
      <c r="K18" s="49"/>
      <c r="L18" s="50" t="s">
        <v>9</v>
      </c>
      <c r="M18" s="46">
        <f>VLOOKUP($A$2:$A$307,[1]Hoja2!$E$1:$G$307,2,0)</f>
        <v>48901935</v>
      </c>
      <c r="N18" s="46">
        <f>VLOOKUP($A$2:$A$307,[1]Hoja2!$E$1:$G$307,3,0)</f>
        <v>48901935</v>
      </c>
      <c r="O18" s="17" t="b">
        <f t="shared" si="2"/>
        <v>1</v>
      </c>
      <c r="P18" s="17">
        <f t="shared" si="3"/>
        <v>0</v>
      </c>
      <c r="Q18" s="13"/>
      <c r="R18" s="13"/>
      <c r="S18" s="65"/>
    </row>
    <row r="19" spans="1:19" ht="63.75" hidden="1" x14ac:dyDescent="0.2">
      <c r="A19" s="44" t="s">
        <v>29</v>
      </c>
      <c r="B19" s="43" t="s">
        <v>196</v>
      </c>
      <c r="C19" s="80">
        <v>45659</v>
      </c>
      <c r="D19" s="66">
        <v>45838</v>
      </c>
      <c r="E19" s="86">
        <v>26869929</v>
      </c>
      <c r="F19" s="47">
        <v>26869929</v>
      </c>
      <c r="G19" s="74">
        <v>26869929</v>
      </c>
      <c r="H19" s="76">
        <f t="shared" si="0"/>
        <v>1</v>
      </c>
      <c r="I19" s="49">
        <f t="shared" si="1"/>
        <v>0</v>
      </c>
      <c r="J19" s="49"/>
      <c r="K19" s="49"/>
      <c r="L19" s="50" t="s">
        <v>9</v>
      </c>
      <c r="M19" s="46">
        <f>VLOOKUP($A$2:$A$307,[1]Hoja2!$E$1:$G$307,2,0)</f>
        <v>26869929</v>
      </c>
      <c r="N19" s="46">
        <f>VLOOKUP($A$2:$A$307,[1]Hoja2!$E$1:$G$307,3,0)</f>
        <v>26869929</v>
      </c>
      <c r="O19" s="17" t="b">
        <f t="shared" si="2"/>
        <v>1</v>
      </c>
      <c r="P19" s="17">
        <f t="shared" si="3"/>
        <v>0</v>
      </c>
      <c r="Q19" s="13"/>
      <c r="R19" s="13"/>
      <c r="S19" s="65"/>
    </row>
    <row r="20" spans="1:19" ht="51" hidden="1" x14ac:dyDescent="0.2">
      <c r="A20" s="44" t="s">
        <v>30</v>
      </c>
      <c r="B20" s="43" t="s">
        <v>197</v>
      </c>
      <c r="C20" s="80">
        <v>45659</v>
      </c>
      <c r="D20" s="66">
        <v>45838</v>
      </c>
      <c r="E20" s="86">
        <v>28799925</v>
      </c>
      <c r="F20" s="47">
        <v>28799925</v>
      </c>
      <c r="G20" s="74">
        <v>28799925</v>
      </c>
      <c r="H20" s="76">
        <f t="shared" si="0"/>
        <v>1</v>
      </c>
      <c r="I20" s="49">
        <f t="shared" si="1"/>
        <v>0</v>
      </c>
      <c r="J20" s="49"/>
      <c r="K20" s="49"/>
      <c r="L20" s="50" t="s">
        <v>9</v>
      </c>
      <c r="M20" s="46">
        <f>VLOOKUP($A$2:$A$307,[1]Hoja2!$E$1:$G$307,2,0)</f>
        <v>28799925</v>
      </c>
      <c r="N20" s="46">
        <f>VLOOKUP($A$2:$A$307,[1]Hoja2!$E$1:$G$307,3,0)</f>
        <v>28799925</v>
      </c>
      <c r="O20" s="17" t="b">
        <f t="shared" si="2"/>
        <v>1</v>
      </c>
      <c r="P20" s="17">
        <f t="shared" si="3"/>
        <v>0</v>
      </c>
      <c r="Q20" s="13"/>
      <c r="R20" s="13"/>
      <c r="S20" s="65"/>
    </row>
    <row r="21" spans="1:19" ht="76.5" hidden="1" x14ac:dyDescent="0.2">
      <c r="A21" s="44" t="s">
        <v>31</v>
      </c>
      <c r="B21" s="43" t="s">
        <v>198</v>
      </c>
      <c r="C21" s="80">
        <v>45659</v>
      </c>
      <c r="D21" s="66">
        <v>45838</v>
      </c>
      <c r="E21" s="86">
        <v>28799925</v>
      </c>
      <c r="F21" s="47">
        <v>28799925</v>
      </c>
      <c r="G21" s="74">
        <v>28799925</v>
      </c>
      <c r="H21" s="76">
        <f t="shared" si="0"/>
        <v>1</v>
      </c>
      <c r="I21" s="49">
        <f t="shared" si="1"/>
        <v>0</v>
      </c>
      <c r="J21" s="49"/>
      <c r="K21" s="49"/>
      <c r="L21" s="50" t="s">
        <v>9</v>
      </c>
      <c r="M21" s="46">
        <f>VLOOKUP($A$2:$A$307,[1]Hoja2!$E$1:$G$307,2,0)</f>
        <v>28799925</v>
      </c>
      <c r="N21" s="46">
        <f>VLOOKUP($A$2:$A$307,[1]Hoja2!$E$1:$G$307,3,0)</f>
        <v>28799925</v>
      </c>
      <c r="O21" s="17" t="b">
        <f t="shared" si="2"/>
        <v>1</v>
      </c>
      <c r="P21" s="17">
        <f t="shared" si="3"/>
        <v>0</v>
      </c>
      <c r="Q21" s="13"/>
      <c r="R21" s="13"/>
      <c r="S21" s="65"/>
    </row>
    <row r="22" spans="1:19" ht="63.75" hidden="1" x14ac:dyDescent="0.2">
      <c r="A22" s="44" t="s">
        <v>32</v>
      </c>
      <c r="B22" s="43" t="s">
        <v>199</v>
      </c>
      <c r="C22" s="80">
        <v>45659</v>
      </c>
      <c r="D22" s="66">
        <v>45838</v>
      </c>
      <c r="E22" s="86">
        <v>48901935</v>
      </c>
      <c r="F22" s="47">
        <v>48901935</v>
      </c>
      <c r="G22" s="74">
        <v>48901935</v>
      </c>
      <c r="H22" s="76">
        <f t="shared" si="0"/>
        <v>1</v>
      </c>
      <c r="I22" s="49">
        <f t="shared" si="1"/>
        <v>0</v>
      </c>
      <c r="J22" s="49"/>
      <c r="K22" s="49"/>
      <c r="L22" s="50" t="s">
        <v>9</v>
      </c>
      <c r="M22" s="46">
        <f>VLOOKUP($A$2:$A$307,[1]Hoja2!$E$1:$G$307,2,0)</f>
        <v>48901935</v>
      </c>
      <c r="N22" s="46">
        <f>VLOOKUP($A$2:$A$307,[1]Hoja2!$E$1:$G$307,3,0)</f>
        <v>48901935</v>
      </c>
      <c r="O22" s="17" t="b">
        <f t="shared" si="2"/>
        <v>1</v>
      </c>
      <c r="P22" s="17">
        <f t="shared" si="3"/>
        <v>0</v>
      </c>
      <c r="Q22" s="13"/>
      <c r="R22" s="13"/>
      <c r="S22" s="65"/>
    </row>
    <row r="23" spans="1:19" ht="63.75" hidden="1" x14ac:dyDescent="0.2">
      <c r="A23" s="44" t="s">
        <v>33</v>
      </c>
      <c r="B23" s="43" t="s">
        <v>336</v>
      </c>
      <c r="C23" s="80">
        <v>45659</v>
      </c>
      <c r="D23" s="66">
        <v>45838</v>
      </c>
      <c r="E23" s="86">
        <v>40753115</v>
      </c>
      <c r="F23" s="47">
        <v>40753115</v>
      </c>
      <c r="G23" s="74">
        <v>40753115</v>
      </c>
      <c r="H23" s="76">
        <f t="shared" si="0"/>
        <v>1</v>
      </c>
      <c r="I23" s="49">
        <f t="shared" si="1"/>
        <v>0</v>
      </c>
      <c r="J23" s="49"/>
      <c r="K23" s="49"/>
      <c r="L23" s="50" t="s">
        <v>9</v>
      </c>
      <c r="M23" s="46">
        <f>VLOOKUP($A$2:$A$307,[1]Hoja2!$E$1:$G$307,2,0)</f>
        <v>40753115</v>
      </c>
      <c r="N23" s="46">
        <f>VLOOKUP($A$2:$A$307,[1]Hoja2!$E$1:$G$307,3,0)</f>
        <v>40753115</v>
      </c>
      <c r="O23" s="17" t="b">
        <f t="shared" si="2"/>
        <v>1</v>
      </c>
      <c r="P23" s="17">
        <f t="shared" si="3"/>
        <v>0</v>
      </c>
      <c r="Q23" s="13"/>
      <c r="R23" s="13"/>
      <c r="S23" s="65"/>
    </row>
    <row r="24" spans="1:19" ht="89.25" hidden="1" x14ac:dyDescent="0.2">
      <c r="A24" s="44" t="s">
        <v>34</v>
      </c>
      <c r="B24" s="43" t="s">
        <v>337</v>
      </c>
      <c r="C24" s="80">
        <v>45659</v>
      </c>
      <c r="D24" s="66">
        <v>45838</v>
      </c>
      <c r="E24" s="86">
        <v>40753115</v>
      </c>
      <c r="F24" s="47">
        <v>40753115</v>
      </c>
      <c r="G24" s="74">
        <v>40753115</v>
      </c>
      <c r="H24" s="76">
        <f t="shared" si="0"/>
        <v>1</v>
      </c>
      <c r="I24" s="49">
        <f t="shared" si="1"/>
        <v>0</v>
      </c>
      <c r="J24" s="49"/>
      <c r="K24" s="49"/>
      <c r="L24" s="50" t="s">
        <v>9</v>
      </c>
      <c r="M24" s="46">
        <f>VLOOKUP($A$2:$A$307,[1]Hoja2!$E$1:$G$307,2,0)</f>
        <v>40753115</v>
      </c>
      <c r="N24" s="46">
        <f>VLOOKUP($A$2:$A$307,[1]Hoja2!$E$1:$G$307,3,0)</f>
        <v>40753115</v>
      </c>
      <c r="O24" s="17" t="b">
        <f t="shared" si="2"/>
        <v>1</v>
      </c>
      <c r="P24" s="17">
        <f t="shared" si="3"/>
        <v>0</v>
      </c>
      <c r="Q24" s="13"/>
      <c r="R24" s="13"/>
      <c r="S24" s="65"/>
    </row>
    <row r="25" spans="1:19" ht="76.5" hidden="1" x14ac:dyDescent="0.2">
      <c r="A25" s="44" t="s">
        <v>35</v>
      </c>
      <c r="B25" s="43" t="s">
        <v>338</v>
      </c>
      <c r="C25" s="80">
        <v>45659</v>
      </c>
      <c r="D25" s="66">
        <v>45838</v>
      </c>
      <c r="E25" s="86">
        <v>40753115</v>
      </c>
      <c r="F25" s="47">
        <v>40753115</v>
      </c>
      <c r="G25" s="74">
        <v>40753115</v>
      </c>
      <c r="H25" s="76">
        <f t="shared" si="0"/>
        <v>1</v>
      </c>
      <c r="I25" s="49">
        <f t="shared" si="1"/>
        <v>0</v>
      </c>
      <c r="J25" s="49"/>
      <c r="K25" s="49"/>
      <c r="L25" s="50" t="s">
        <v>9</v>
      </c>
      <c r="M25" s="46">
        <f>VLOOKUP($A$2:$A$307,[1]Hoja2!$E$1:$G$307,2,0)</f>
        <v>40753115</v>
      </c>
      <c r="N25" s="46">
        <f>VLOOKUP($A$2:$A$307,[1]Hoja2!$E$1:$G$307,3,0)</f>
        <v>40753115</v>
      </c>
      <c r="O25" s="17" t="b">
        <f t="shared" si="2"/>
        <v>1</v>
      </c>
      <c r="P25" s="17">
        <f t="shared" si="3"/>
        <v>0</v>
      </c>
      <c r="Q25" s="13"/>
      <c r="R25" s="13"/>
      <c r="S25" s="65"/>
    </row>
    <row r="26" spans="1:19" ht="63.75" hidden="1" x14ac:dyDescent="0.2">
      <c r="A26" s="44" t="s">
        <v>36</v>
      </c>
      <c r="B26" s="43" t="s">
        <v>200</v>
      </c>
      <c r="C26" s="80">
        <v>45659</v>
      </c>
      <c r="D26" s="66">
        <v>45838</v>
      </c>
      <c r="E26" s="86">
        <v>40753115</v>
      </c>
      <c r="F26" s="47">
        <v>40753115</v>
      </c>
      <c r="G26" s="74">
        <v>40753115</v>
      </c>
      <c r="H26" s="76">
        <f t="shared" si="0"/>
        <v>1</v>
      </c>
      <c r="I26" s="49">
        <f t="shared" si="1"/>
        <v>0</v>
      </c>
      <c r="J26" s="49"/>
      <c r="K26" s="49"/>
      <c r="L26" s="50" t="s">
        <v>9</v>
      </c>
      <c r="M26" s="46">
        <f>VLOOKUP($A$2:$A$307,[1]Hoja2!$E$1:$G$307,2,0)</f>
        <v>40753115</v>
      </c>
      <c r="N26" s="46">
        <f>VLOOKUP($A$2:$A$307,[1]Hoja2!$E$1:$G$307,3,0)</f>
        <v>40753115</v>
      </c>
      <c r="O26" s="17" t="b">
        <f t="shared" si="2"/>
        <v>1</v>
      </c>
      <c r="P26" s="17">
        <f t="shared" si="3"/>
        <v>0</v>
      </c>
      <c r="Q26" s="13"/>
      <c r="R26" s="13"/>
      <c r="S26" s="65"/>
    </row>
    <row r="27" spans="1:19" ht="76.5" hidden="1" x14ac:dyDescent="0.2">
      <c r="A27" s="44" t="s">
        <v>37</v>
      </c>
      <c r="B27" s="43" t="s">
        <v>201</v>
      </c>
      <c r="C27" s="80">
        <v>45659</v>
      </c>
      <c r="D27" s="66">
        <v>45838</v>
      </c>
      <c r="E27" s="86">
        <v>48901935</v>
      </c>
      <c r="F27" s="47">
        <v>48901935</v>
      </c>
      <c r="G27" s="74">
        <v>48901935</v>
      </c>
      <c r="H27" s="76">
        <f t="shared" si="0"/>
        <v>1</v>
      </c>
      <c r="I27" s="49">
        <f t="shared" si="1"/>
        <v>0</v>
      </c>
      <c r="J27" s="49"/>
      <c r="K27" s="49"/>
      <c r="L27" s="50" t="s">
        <v>9</v>
      </c>
      <c r="M27" s="46">
        <f>VLOOKUP($A$2:$A$307,[1]Hoja2!$E$1:$G$307,2,0)</f>
        <v>48901935</v>
      </c>
      <c r="N27" s="46">
        <f>VLOOKUP($A$2:$A$307,[1]Hoja2!$E$1:$G$307,3,0)</f>
        <v>48901935</v>
      </c>
      <c r="O27" s="17" t="b">
        <f t="shared" si="2"/>
        <v>1</v>
      </c>
      <c r="P27" s="17">
        <f t="shared" si="3"/>
        <v>0</v>
      </c>
      <c r="Q27" s="13"/>
      <c r="R27" s="13"/>
      <c r="S27" s="65"/>
    </row>
    <row r="28" spans="1:19" ht="38.25" hidden="1" x14ac:dyDescent="0.2">
      <c r="A28" s="44" t="s">
        <v>38</v>
      </c>
      <c r="B28" s="43" t="s">
        <v>202</v>
      </c>
      <c r="C28" s="80">
        <v>45659</v>
      </c>
      <c r="D28" s="66">
        <v>45838</v>
      </c>
      <c r="E28" s="86">
        <v>28799925</v>
      </c>
      <c r="F28" s="47">
        <v>28799925</v>
      </c>
      <c r="G28" s="74">
        <v>28799925</v>
      </c>
      <c r="H28" s="76">
        <f t="shared" si="0"/>
        <v>1</v>
      </c>
      <c r="I28" s="49">
        <f t="shared" si="1"/>
        <v>0</v>
      </c>
      <c r="J28" s="49"/>
      <c r="K28" s="49"/>
      <c r="L28" s="50" t="s">
        <v>9</v>
      </c>
      <c r="M28" s="46">
        <f>VLOOKUP($A$2:$A$307,[1]Hoja2!$E$1:$G$307,2,0)</f>
        <v>28799925</v>
      </c>
      <c r="N28" s="46">
        <f>VLOOKUP($A$2:$A$307,[1]Hoja2!$E$1:$G$307,3,0)</f>
        <v>28799925</v>
      </c>
      <c r="O28" s="17" t="b">
        <f t="shared" si="2"/>
        <v>1</v>
      </c>
      <c r="P28" s="17">
        <f t="shared" si="3"/>
        <v>0</v>
      </c>
      <c r="Q28" s="13"/>
      <c r="R28" s="13"/>
      <c r="S28" s="65"/>
    </row>
    <row r="29" spans="1:19" ht="63.75" hidden="1" x14ac:dyDescent="0.2">
      <c r="A29" s="44" t="s">
        <v>39</v>
      </c>
      <c r="B29" s="43" t="s">
        <v>203</v>
      </c>
      <c r="C29" s="80">
        <v>45664</v>
      </c>
      <c r="D29" s="66">
        <v>45844</v>
      </c>
      <c r="E29" s="86">
        <v>14520000</v>
      </c>
      <c r="F29" s="47">
        <v>14520000</v>
      </c>
      <c r="G29" s="74">
        <v>14036000</v>
      </c>
      <c r="H29" s="76">
        <f t="shared" si="0"/>
        <v>0.96666666666666667</v>
      </c>
      <c r="I29" s="49">
        <f t="shared" si="1"/>
        <v>484000</v>
      </c>
      <c r="J29" s="49"/>
      <c r="K29" s="49"/>
      <c r="L29" s="50" t="s">
        <v>9</v>
      </c>
      <c r="M29" s="46">
        <f>VLOOKUP($A$2:$A$307,[1]Hoja2!$E$1:$G$307,2,0)</f>
        <v>14520000</v>
      </c>
      <c r="N29" s="46">
        <f>VLOOKUP($A$2:$A$307,[1]Hoja2!$E$1:$G$307,3,0)</f>
        <v>14036000</v>
      </c>
      <c r="O29" s="17" t="b">
        <f t="shared" si="2"/>
        <v>1</v>
      </c>
      <c r="P29" s="17">
        <f t="shared" si="3"/>
        <v>0</v>
      </c>
      <c r="Q29" s="13"/>
      <c r="R29" s="13"/>
      <c r="S29" s="65"/>
    </row>
    <row r="30" spans="1:19" ht="51" hidden="1" x14ac:dyDescent="0.2">
      <c r="A30" s="44" t="s">
        <v>40</v>
      </c>
      <c r="B30" s="43" t="s">
        <v>204</v>
      </c>
      <c r="C30" s="80">
        <v>45664</v>
      </c>
      <c r="D30" s="66">
        <v>45844</v>
      </c>
      <c r="E30" s="86">
        <v>40980786</v>
      </c>
      <c r="F30" s="47">
        <v>40980786</v>
      </c>
      <c r="G30" s="74">
        <v>39614760</v>
      </c>
      <c r="H30" s="76">
        <f t="shared" si="0"/>
        <v>0.96666667154700259</v>
      </c>
      <c r="I30" s="49">
        <f t="shared" si="1"/>
        <v>1366026</v>
      </c>
      <c r="J30" s="49"/>
      <c r="K30" s="49"/>
      <c r="L30" s="50" t="s">
        <v>9</v>
      </c>
      <c r="M30" s="46">
        <f>VLOOKUP($A$2:$A$307,[1]Hoja2!$E$1:$G$307,2,0)</f>
        <v>40980786</v>
      </c>
      <c r="N30" s="46">
        <f>VLOOKUP($A$2:$A$307,[1]Hoja2!$E$1:$G$307,3,0)</f>
        <v>39614760</v>
      </c>
      <c r="O30" s="17" t="b">
        <f t="shared" si="2"/>
        <v>1</v>
      </c>
      <c r="P30" s="17">
        <f t="shared" si="3"/>
        <v>0</v>
      </c>
      <c r="Q30" s="13"/>
      <c r="R30" s="13"/>
      <c r="S30" s="65"/>
    </row>
    <row r="31" spans="1:19" ht="63.75" hidden="1" x14ac:dyDescent="0.2">
      <c r="A31" s="44" t="s">
        <v>41</v>
      </c>
      <c r="B31" s="43" t="s">
        <v>205</v>
      </c>
      <c r="C31" s="80">
        <v>45664</v>
      </c>
      <c r="D31" s="66">
        <v>45844</v>
      </c>
      <c r="E31" s="86">
        <v>27020040</v>
      </c>
      <c r="F31" s="47">
        <v>27020040</v>
      </c>
      <c r="G31" s="74">
        <v>26119372</v>
      </c>
      <c r="H31" s="76">
        <f t="shared" si="0"/>
        <v>0.96666666666666667</v>
      </c>
      <c r="I31" s="49">
        <f t="shared" si="1"/>
        <v>900668</v>
      </c>
      <c r="J31" s="49"/>
      <c r="K31" s="49"/>
      <c r="L31" s="50" t="s">
        <v>9</v>
      </c>
      <c r="M31" s="46">
        <f>VLOOKUP($A$2:$A$307,[1]Hoja2!$E$1:$G$307,2,0)</f>
        <v>27020040</v>
      </c>
      <c r="N31" s="46">
        <f>VLOOKUP($A$2:$A$307,[1]Hoja2!$E$1:$G$307,3,0)</f>
        <v>26119372</v>
      </c>
      <c r="O31" s="17" t="b">
        <f t="shared" si="2"/>
        <v>1</v>
      </c>
      <c r="P31" s="17">
        <f t="shared" si="3"/>
        <v>0</v>
      </c>
      <c r="Q31" s="13"/>
      <c r="R31" s="13"/>
      <c r="S31" s="65"/>
    </row>
    <row r="32" spans="1:19" ht="63.75" hidden="1" x14ac:dyDescent="0.2">
      <c r="A32" s="44" t="s">
        <v>42</v>
      </c>
      <c r="B32" s="43" t="s">
        <v>339</v>
      </c>
      <c r="C32" s="80">
        <v>45666</v>
      </c>
      <c r="D32" s="66">
        <v>45846</v>
      </c>
      <c r="E32" s="86">
        <v>49175130</v>
      </c>
      <c r="F32" s="47">
        <v>49175130</v>
      </c>
      <c r="G32" s="74">
        <v>46989569</v>
      </c>
      <c r="H32" s="76">
        <f t="shared" si="0"/>
        <v>0.9555555623340497</v>
      </c>
      <c r="I32" s="49">
        <f t="shared" si="1"/>
        <v>2185561</v>
      </c>
      <c r="J32" s="49"/>
      <c r="K32" s="49"/>
      <c r="L32" s="50" t="s">
        <v>9</v>
      </c>
      <c r="M32" s="46">
        <f>VLOOKUP($A$2:$A$307,[1]Hoja2!$E$1:$G$307,2,0)</f>
        <v>49175130</v>
      </c>
      <c r="N32" s="46">
        <f>VLOOKUP($A$2:$A$307,[1]Hoja2!$E$1:$G$307,3,0)</f>
        <v>46989569</v>
      </c>
      <c r="O32" s="17" t="b">
        <f t="shared" si="2"/>
        <v>1</v>
      </c>
      <c r="P32" s="17">
        <f t="shared" si="3"/>
        <v>0</v>
      </c>
      <c r="Q32" s="13"/>
      <c r="R32" s="13"/>
      <c r="S32" s="65"/>
    </row>
    <row r="33" spans="1:19" ht="63.75" hidden="1" x14ac:dyDescent="0.2">
      <c r="A33" s="44" t="s">
        <v>43</v>
      </c>
      <c r="B33" s="43" t="s">
        <v>206</v>
      </c>
      <c r="C33" s="80">
        <v>45666</v>
      </c>
      <c r="D33" s="66">
        <v>45846</v>
      </c>
      <c r="E33" s="86">
        <v>40980786</v>
      </c>
      <c r="F33" s="47">
        <v>40980786</v>
      </c>
      <c r="G33" s="74">
        <v>39159418</v>
      </c>
      <c r="H33" s="76">
        <f t="shared" si="0"/>
        <v>0.95555556206267001</v>
      </c>
      <c r="I33" s="49">
        <f t="shared" si="1"/>
        <v>1821368</v>
      </c>
      <c r="J33" s="49"/>
      <c r="K33" s="49"/>
      <c r="L33" s="50" t="s">
        <v>9</v>
      </c>
      <c r="M33" s="46">
        <f>VLOOKUP($A$2:$A$307,[1]Hoja2!$E$1:$G$307,2,0)</f>
        <v>40980786</v>
      </c>
      <c r="N33" s="46">
        <f>VLOOKUP($A$2:$A$307,[1]Hoja2!$E$1:$G$307,3,0)</f>
        <v>39159418</v>
      </c>
      <c r="O33" s="17" t="b">
        <f t="shared" si="2"/>
        <v>1</v>
      </c>
      <c r="P33" s="17">
        <f t="shared" si="3"/>
        <v>0</v>
      </c>
      <c r="Q33" s="13"/>
      <c r="R33" s="13"/>
      <c r="S33" s="65"/>
    </row>
    <row r="34" spans="1:19" ht="63.75" hidden="1" x14ac:dyDescent="0.2">
      <c r="A34" s="44" t="s">
        <v>44</v>
      </c>
      <c r="B34" s="43" t="s">
        <v>207</v>
      </c>
      <c r="C34" s="80">
        <v>45666</v>
      </c>
      <c r="D34" s="66">
        <v>45846</v>
      </c>
      <c r="E34" s="86">
        <v>40980786</v>
      </c>
      <c r="F34" s="47">
        <v>40980786</v>
      </c>
      <c r="G34" s="74">
        <v>39159418</v>
      </c>
      <c r="H34" s="76">
        <f t="shared" si="0"/>
        <v>0.95555556206267001</v>
      </c>
      <c r="I34" s="49">
        <f t="shared" si="1"/>
        <v>1821368</v>
      </c>
      <c r="J34" s="49"/>
      <c r="K34" s="49"/>
      <c r="L34" s="50" t="s">
        <v>9</v>
      </c>
      <c r="M34" s="46">
        <f>VLOOKUP($A$2:$A$307,[1]Hoja2!$E$1:$G$307,2,0)</f>
        <v>40980786</v>
      </c>
      <c r="N34" s="46">
        <f>VLOOKUP($A$2:$A$307,[1]Hoja2!$E$1:$G$307,3,0)</f>
        <v>39159418</v>
      </c>
      <c r="O34" s="17" t="b">
        <f t="shared" si="2"/>
        <v>1</v>
      </c>
      <c r="P34" s="17">
        <f t="shared" si="3"/>
        <v>0</v>
      </c>
      <c r="Q34" s="13"/>
      <c r="R34" s="13"/>
      <c r="S34" s="65"/>
    </row>
    <row r="35" spans="1:19" ht="76.5" hidden="1" x14ac:dyDescent="0.2">
      <c r="A35" s="44" t="s">
        <v>45</v>
      </c>
      <c r="B35" s="43" t="s">
        <v>340</v>
      </c>
      <c r="C35" s="80">
        <v>45666</v>
      </c>
      <c r="D35" s="66">
        <v>45846</v>
      </c>
      <c r="E35" s="86">
        <v>40980786</v>
      </c>
      <c r="F35" s="47">
        <v>40980786</v>
      </c>
      <c r="G35" s="74">
        <v>39159418</v>
      </c>
      <c r="H35" s="76">
        <f t="shared" si="0"/>
        <v>0.95555556206267001</v>
      </c>
      <c r="I35" s="49">
        <f t="shared" si="1"/>
        <v>1821368</v>
      </c>
      <c r="J35" s="49"/>
      <c r="K35" s="49"/>
      <c r="L35" s="50" t="s">
        <v>9</v>
      </c>
      <c r="M35" s="46">
        <f>VLOOKUP($A$2:$A$307,[1]Hoja2!$E$1:$G$307,2,0)</f>
        <v>40980786</v>
      </c>
      <c r="N35" s="46">
        <f>VLOOKUP($A$2:$A$307,[1]Hoja2!$E$1:$G$307,3,0)</f>
        <v>39159418</v>
      </c>
      <c r="O35" s="17" t="b">
        <f t="shared" si="2"/>
        <v>1</v>
      </c>
      <c r="P35" s="17">
        <f t="shared" si="3"/>
        <v>0</v>
      </c>
      <c r="Q35" s="13"/>
      <c r="R35" s="13"/>
      <c r="S35" s="65"/>
    </row>
    <row r="36" spans="1:19" ht="76.5" hidden="1" x14ac:dyDescent="0.2">
      <c r="A36" s="44" t="s">
        <v>46</v>
      </c>
      <c r="B36" s="43" t="s">
        <v>341</v>
      </c>
      <c r="C36" s="80">
        <v>45666</v>
      </c>
      <c r="D36" s="66">
        <v>45846</v>
      </c>
      <c r="E36" s="86">
        <v>40980786</v>
      </c>
      <c r="F36" s="47">
        <v>40980786</v>
      </c>
      <c r="G36" s="74">
        <v>39159418</v>
      </c>
      <c r="H36" s="76">
        <f t="shared" si="0"/>
        <v>0.95555556206267001</v>
      </c>
      <c r="I36" s="49">
        <f t="shared" si="1"/>
        <v>1821368</v>
      </c>
      <c r="J36" s="49"/>
      <c r="K36" s="49"/>
      <c r="L36" s="50" t="s">
        <v>9</v>
      </c>
      <c r="M36" s="46">
        <f>VLOOKUP($A$2:$A$307,[1]Hoja2!$E$1:$G$307,2,0)</f>
        <v>40980786</v>
      </c>
      <c r="N36" s="46">
        <f>VLOOKUP($A$2:$A$307,[1]Hoja2!$E$1:$G$307,3,0)</f>
        <v>39159418</v>
      </c>
      <c r="O36" s="17" t="b">
        <f t="shared" si="2"/>
        <v>1</v>
      </c>
      <c r="P36" s="17">
        <f t="shared" si="3"/>
        <v>0</v>
      </c>
      <c r="Q36" s="13"/>
      <c r="R36" s="13"/>
      <c r="S36" s="65"/>
    </row>
    <row r="37" spans="1:19" ht="76.5" hidden="1" x14ac:dyDescent="0.2">
      <c r="A37" s="44" t="s">
        <v>47</v>
      </c>
      <c r="B37" s="43" t="s">
        <v>342</v>
      </c>
      <c r="C37" s="80">
        <v>45666</v>
      </c>
      <c r="D37" s="66">
        <v>45846</v>
      </c>
      <c r="E37" s="86">
        <v>49175130</v>
      </c>
      <c r="F37" s="47">
        <v>49175130</v>
      </c>
      <c r="G37" s="74">
        <v>46989569</v>
      </c>
      <c r="H37" s="76">
        <f t="shared" si="0"/>
        <v>0.9555555623340497</v>
      </c>
      <c r="I37" s="49">
        <f t="shared" si="1"/>
        <v>2185561</v>
      </c>
      <c r="J37" s="49"/>
      <c r="K37" s="49"/>
      <c r="L37" s="50" t="s">
        <v>9</v>
      </c>
      <c r="M37" s="46">
        <f>VLOOKUP($A$2:$A$307,[1]Hoja2!$E$1:$G$307,2,0)</f>
        <v>49175130</v>
      </c>
      <c r="N37" s="46">
        <f>VLOOKUP($A$2:$A$307,[1]Hoja2!$E$1:$G$307,3,0)</f>
        <v>46989569</v>
      </c>
      <c r="O37" s="17" t="b">
        <f t="shared" si="2"/>
        <v>1</v>
      </c>
      <c r="P37" s="17">
        <f t="shared" si="3"/>
        <v>0</v>
      </c>
      <c r="Q37" s="13"/>
      <c r="R37" s="13"/>
      <c r="S37" s="65"/>
    </row>
    <row r="38" spans="1:19" ht="63.75" hidden="1" x14ac:dyDescent="0.2">
      <c r="A38" s="44" t="s">
        <v>48</v>
      </c>
      <c r="B38" s="43" t="s">
        <v>343</v>
      </c>
      <c r="C38" s="80">
        <v>45666</v>
      </c>
      <c r="D38" s="66">
        <v>46022</v>
      </c>
      <c r="E38" s="86">
        <v>128226548</v>
      </c>
      <c r="F38" s="47">
        <v>128226548</v>
      </c>
      <c r="G38" s="74">
        <v>62656154</v>
      </c>
      <c r="H38" s="76">
        <f t="shared" si="0"/>
        <v>0.48863636257290494</v>
      </c>
      <c r="I38" s="49">
        <f t="shared" si="1"/>
        <v>65570394</v>
      </c>
      <c r="J38" s="49"/>
      <c r="K38" s="49"/>
      <c r="L38" s="50" t="s">
        <v>9</v>
      </c>
      <c r="M38" s="46">
        <f>VLOOKUP($A$2:$A$307,[1]Hoja2!$E$1:$G$307,2,0)</f>
        <v>128226548</v>
      </c>
      <c r="N38" s="46">
        <f>VLOOKUP($A$2:$A$307,[1]Hoja2!$E$1:$G$307,3,0)</f>
        <v>62656154</v>
      </c>
      <c r="O38" s="17" t="b">
        <f t="shared" si="2"/>
        <v>1</v>
      </c>
      <c r="P38" s="17">
        <f t="shared" si="3"/>
        <v>0</v>
      </c>
      <c r="Q38" s="13"/>
      <c r="R38" s="13"/>
      <c r="S38" s="65"/>
    </row>
    <row r="39" spans="1:19" ht="63.75" hidden="1" x14ac:dyDescent="0.2">
      <c r="A39" s="44" t="s">
        <v>49</v>
      </c>
      <c r="B39" s="43" t="s">
        <v>344</v>
      </c>
      <c r="C39" s="80">
        <v>45666</v>
      </c>
      <c r="D39" s="66">
        <v>45846</v>
      </c>
      <c r="E39" s="86">
        <v>40980786</v>
      </c>
      <c r="F39" s="47">
        <v>40980786</v>
      </c>
      <c r="G39" s="74">
        <v>39159418</v>
      </c>
      <c r="H39" s="76">
        <f t="shared" si="0"/>
        <v>0.95555556206267001</v>
      </c>
      <c r="I39" s="49">
        <f t="shared" si="1"/>
        <v>1821368</v>
      </c>
      <c r="J39" s="49"/>
      <c r="K39" s="49"/>
      <c r="L39" s="50" t="s">
        <v>9</v>
      </c>
      <c r="M39" s="46">
        <f>VLOOKUP($A$2:$A$307,[1]Hoja2!$E$1:$G$307,2,0)</f>
        <v>40980786</v>
      </c>
      <c r="N39" s="46">
        <f>VLOOKUP($A$2:$A$307,[1]Hoja2!$E$1:$G$307,3,0)</f>
        <v>39159418</v>
      </c>
      <c r="O39" s="17" t="b">
        <f t="shared" si="2"/>
        <v>1</v>
      </c>
      <c r="P39" s="17">
        <f t="shared" si="3"/>
        <v>0</v>
      </c>
      <c r="Q39" s="13"/>
      <c r="R39" s="13"/>
      <c r="S39" s="65"/>
    </row>
    <row r="40" spans="1:19" ht="76.5" hidden="1" x14ac:dyDescent="0.2">
      <c r="A40" s="44" t="s">
        <v>50</v>
      </c>
      <c r="B40" s="43" t="s">
        <v>208</v>
      </c>
      <c r="C40" s="80">
        <v>45666</v>
      </c>
      <c r="D40" s="66">
        <v>45846</v>
      </c>
      <c r="E40" s="86">
        <v>36879102</v>
      </c>
      <c r="F40" s="47">
        <v>36879102</v>
      </c>
      <c r="G40" s="74">
        <v>35240031</v>
      </c>
      <c r="H40" s="76">
        <f t="shared" si="0"/>
        <v>0.95555556097868111</v>
      </c>
      <c r="I40" s="49">
        <f t="shared" si="1"/>
        <v>1639071</v>
      </c>
      <c r="J40" s="49"/>
      <c r="K40" s="49"/>
      <c r="L40" s="50" t="s">
        <v>9</v>
      </c>
      <c r="M40" s="46">
        <f>VLOOKUP($A$2:$A$307,[1]Hoja2!$E$1:$G$307,2,0)</f>
        <v>36879102</v>
      </c>
      <c r="N40" s="46">
        <f>VLOOKUP($A$2:$A$307,[1]Hoja2!$E$1:$G$307,3,0)</f>
        <v>35240031</v>
      </c>
      <c r="O40" s="17" t="b">
        <f t="shared" si="2"/>
        <v>1</v>
      </c>
      <c r="P40" s="17">
        <f t="shared" si="3"/>
        <v>0</v>
      </c>
      <c r="Q40" s="13"/>
      <c r="R40" s="13"/>
      <c r="S40" s="65"/>
    </row>
    <row r="41" spans="1:19" ht="51" hidden="1" x14ac:dyDescent="0.2">
      <c r="A41" s="44" t="s">
        <v>51</v>
      </c>
      <c r="B41" s="43" t="s">
        <v>345</v>
      </c>
      <c r="C41" s="80">
        <v>45666</v>
      </c>
      <c r="D41" s="66">
        <v>45846</v>
      </c>
      <c r="E41" s="86">
        <v>32786400</v>
      </c>
      <c r="F41" s="47">
        <v>32786400</v>
      </c>
      <c r="G41" s="74">
        <v>31329227</v>
      </c>
      <c r="H41" s="76">
        <f t="shared" si="0"/>
        <v>0.95555556572237266</v>
      </c>
      <c r="I41" s="49">
        <f t="shared" si="1"/>
        <v>1457173</v>
      </c>
      <c r="J41" s="49"/>
      <c r="K41" s="49"/>
      <c r="L41" s="50" t="s">
        <v>9</v>
      </c>
      <c r="M41" s="46">
        <f>VLOOKUP($A$2:$A$307,[1]Hoja2!$E$1:$G$307,2,0)</f>
        <v>32786400</v>
      </c>
      <c r="N41" s="46">
        <f>VLOOKUP($A$2:$A$307,[1]Hoja2!$E$1:$G$307,3,0)</f>
        <v>31329227</v>
      </c>
      <c r="O41" s="17" t="b">
        <f t="shared" si="2"/>
        <v>1</v>
      </c>
      <c r="P41" s="17">
        <f t="shared" si="3"/>
        <v>0</v>
      </c>
      <c r="Q41" s="13"/>
      <c r="R41" s="13"/>
      <c r="S41" s="65"/>
    </row>
    <row r="42" spans="1:19" ht="51" hidden="1" x14ac:dyDescent="0.2">
      <c r="A42" s="44" t="s">
        <v>52</v>
      </c>
      <c r="B42" s="43" t="s">
        <v>346</v>
      </c>
      <c r="C42" s="80">
        <v>45666</v>
      </c>
      <c r="D42" s="66">
        <v>45846</v>
      </c>
      <c r="E42" s="86">
        <v>45077946</v>
      </c>
      <c r="F42" s="47">
        <v>45077946</v>
      </c>
      <c r="G42" s="74">
        <v>43074482</v>
      </c>
      <c r="H42" s="76">
        <f t="shared" si="0"/>
        <v>0.95555556147123477</v>
      </c>
      <c r="I42" s="49">
        <f t="shared" si="1"/>
        <v>2003464</v>
      </c>
      <c r="J42" s="49"/>
      <c r="K42" s="49"/>
      <c r="L42" s="50" t="s">
        <v>9</v>
      </c>
      <c r="M42" s="46">
        <f>VLOOKUP($A$2:$A$307,[1]Hoja2!$E$1:$G$307,2,0)</f>
        <v>45077946</v>
      </c>
      <c r="N42" s="46">
        <f>VLOOKUP($A$2:$A$307,[1]Hoja2!$E$1:$G$307,3,0)</f>
        <v>43074482</v>
      </c>
      <c r="O42" s="17" t="b">
        <f t="shared" si="2"/>
        <v>1</v>
      </c>
      <c r="P42" s="17">
        <f t="shared" si="3"/>
        <v>0</v>
      </c>
      <c r="Q42" s="13"/>
      <c r="R42" s="13"/>
      <c r="S42" s="65"/>
    </row>
    <row r="43" spans="1:19" ht="51" hidden="1" x14ac:dyDescent="0.2">
      <c r="A43" s="44" t="s">
        <v>53</v>
      </c>
      <c r="B43" s="43" t="s">
        <v>347</v>
      </c>
      <c r="C43" s="80">
        <v>45666</v>
      </c>
      <c r="D43" s="66">
        <v>45846</v>
      </c>
      <c r="E43" s="86">
        <v>40980786</v>
      </c>
      <c r="F43" s="47">
        <v>40980786</v>
      </c>
      <c r="G43" s="74">
        <v>39159418</v>
      </c>
      <c r="H43" s="76">
        <f t="shared" si="0"/>
        <v>0.95555556206267001</v>
      </c>
      <c r="I43" s="49">
        <f t="shared" si="1"/>
        <v>1821368</v>
      </c>
      <c r="J43" s="49"/>
      <c r="K43" s="49"/>
      <c r="L43" s="50" t="s">
        <v>9</v>
      </c>
      <c r="M43" s="46">
        <f>VLOOKUP($A$2:$A$307,[1]Hoja2!$E$1:$G$307,2,0)</f>
        <v>40980786</v>
      </c>
      <c r="N43" s="46">
        <f>VLOOKUP($A$2:$A$307,[1]Hoja2!$E$1:$G$307,3,0)</f>
        <v>39159418</v>
      </c>
      <c r="O43" s="17" t="b">
        <f t="shared" si="2"/>
        <v>1</v>
      </c>
      <c r="P43" s="17">
        <f t="shared" si="3"/>
        <v>0</v>
      </c>
      <c r="Q43" s="13"/>
      <c r="R43" s="13"/>
      <c r="S43" s="65"/>
    </row>
    <row r="44" spans="1:19" ht="51" hidden="1" x14ac:dyDescent="0.2">
      <c r="A44" s="44" t="s">
        <v>54</v>
      </c>
      <c r="B44" s="43" t="s">
        <v>209</v>
      </c>
      <c r="C44" s="80">
        <v>45666</v>
      </c>
      <c r="D44" s="66">
        <v>45846</v>
      </c>
      <c r="E44" s="86">
        <v>40980786</v>
      </c>
      <c r="F44" s="47">
        <v>40980786</v>
      </c>
      <c r="G44" s="74">
        <v>39159418</v>
      </c>
      <c r="H44" s="76">
        <f t="shared" si="0"/>
        <v>0.95555556206267001</v>
      </c>
      <c r="I44" s="49">
        <f t="shared" si="1"/>
        <v>1821368</v>
      </c>
      <c r="J44" s="49"/>
      <c r="K44" s="49"/>
      <c r="L44" s="50" t="s">
        <v>9</v>
      </c>
      <c r="M44" s="46">
        <f>VLOOKUP($A$2:$A$307,[1]Hoja2!$E$1:$G$307,2,0)</f>
        <v>40980786</v>
      </c>
      <c r="N44" s="46">
        <f>VLOOKUP($A$2:$A$307,[1]Hoja2!$E$1:$G$307,3,0)</f>
        <v>39159418</v>
      </c>
      <c r="O44" s="17" t="b">
        <f t="shared" si="2"/>
        <v>1</v>
      </c>
      <c r="P44" s="17">
        <f t="shared" si="3"/>
        <v>0</v>
      </c>
      <c r="Q44" s="13"/>
      <c r="R44" s="13"/>
      <c r="S44" s="65"/>
    </row>
    <row r="45" spans="1:19" ht="51" hidden="1" x14ac:dyDescent="0.2">
      <c r="A45" s="44" t="s">
        <v>55</v>
      </c>
      <c r="B45" s="43" t="s">
        <v>210</v>
      </c>
      <c r="C45" s="80">
        <v>45666</v>
      </c>
      <c r="D45" s="66">
        <v>45846</v>
      </c>
      <c r="E45" s="86">
        <v>40980786</v>
      </c>
      <c r="F45" s="47">
        <v>40980786</v>
      </c>
      <c r="G45" s="74">
        <v>39159418</v>
      </c>
      <c r="H45" s="76">
        <f t="shared" si="0"/>
        <v>0.95555556206267001</v>
      </c>
      <c r="I45" s="49">
        <f t="shared" si="1"/>
        <v>1821368</v>
      </c>
      <c r="J45" s="49"/>
      <c r="K45" s="49"/>
      <c r="L45" s="50" t="s">
        <v>9</v>
      </c>
      <c r="M45" s="46">
        <f>VLOOKUP($A$2:$A$307,[1]Hoja2!$E$1:$G$307,2,0)</f>
        <v>40980786</v>
      </c>
      <c r="N45" s="46">
        <f>VLOOKUP($A$2:$A$307,[1]Hoja2!$E$1:$G$307,3,0)</f>
        <v>39159418</v>
      </c>
      <c r="O45" s="17" t="b">
        <f t="shared" si="2"/>
        <v>1</v>
      </c>
      <c r="P45" s="17">
        <f t="shared" si="3"/>
        <v>0</v>
      </c>
      <c r="Q45" s="13"/>
      <c r="R45" s="13"/>
      <c r="S45" s="65"/>
    </row>
    <row r="46" spans="1:19" ht="51" hidden="1" x14ac:dyDescent="0.2">
      <c r="A46" s="44" t="s">
        <v>56</v>
      </c>
      <c r="B46" s="43" t="s">
        <v>348</v>
      </c>
      <c r="C46" s="80">
        <v>45666</v>
      </c>
      <c r="D46" s="66">
        <v>45846</v>
      </c>
      <c r="E46" s="86">
        <v>40980786</v>
      </c>
      <c r="F46" s="47">
        <v>40980786</v>
      </c>
      <c r="G46" s="74">
        <v>39159418</v>
      </c>
      <c r="H46" s="76">
        <f t="shared" si="0"/>
        <v>0.95555556206267001</v>
      </c>
      <c r="I46" s="49">
        <f t="shared" si="1"/>
        <v>1821368</v>
      </c>
      <c r="J46" s="49"/>
      <c r="K46" s="49"/>
      <c r="L46" s="50" t="s">
        <v>9</v>
      </c>
      <c r="M46" s="46">
        <f>VLOOKUP($A$2:$A$307,[1]Hoja2!$E$1:$G$307,2,0)</f>
        <v>40980786</v>
      </c>
      <c r="N46" s="46">
        <f>VLOOKUP($A$2:$A$307,[1]Hoja2!$E$1:$G$307,3,0)</f>
        <v>39159418</v>
      </c>
      <c r="O46" s="17" t="b">
        <f t="shared" si="2"/>
        <v>1</v>
      </c>
      <c r="P46" s="17">
        <f t="shared" si="3"/>
        <v>0</v>
      </c>
      <c r="Q46" s="13"/>
      <c r="R46" s="13"/>
      <c r="S46" s="65"/>
    </row>
    <row r="47" spans="1:19" ht="76.5" hidden="1" x14ac:dyDescent="0.2">
      <c r="A47" s="44" t="s">
        <v>57</v>
      </c>
      <c r="B47" s="43" t="s">
        <v>211</v>
      </c>
      <c r="C47" s="80">
        <v>45666</v>
      </c>
      <c r="D47" s="66">
        <v>45846</v>
      </c>
      <c r="E47" s="86">
        <v>27020040</v>
      </c>
      <c r="F47" s="47">
        <v>27020040</v>
      </c>
      <c r="G47" s="74">
        <v>25819149</v>
      </c>
      <c r="H47" s="76">
        <f t="shared" si="0"/>
        <v>0.95555554321903302</v>
      </c>
      <c r="I47" s="49">
        <f t="shared" si="1"/>
        <v>1200891</v>
      </c>
      <c r="J47" s="49"/>
      <c r="K47" s="49"/>
      <c r="L47" s="50" t="s">
        <v>9</v>
      </c>
      <c r="M47" s="46">
        <f>VLOOKUP($A$2:$A$307,[1]Hoja2!$E$1:$G$307,2,0)</f>
        <v>27020040</v>
      </c>
      <c r="N47" s="46">
        <f>VLOOKUP($A$2:$A$307,[1]Hoja2!$E$1:$G$307,3,0)</f>
        <v>25819149</v>
      </c>
      <c r="O47" s="17" t="b">
        <f t="shared" si="2"/>
        <v>1</v>
      </c>
      <c r="P47" s="17">
        <f t="shared" si="3"/>
        <v>0</v>
      </c>
      <c r="Q47" s="13"/>
      <c r="R47" s="13"/>
      <c r="S47" s="65"/>
    </row>
    <row r="48" spans="1:19" ht="63.75" hidden="1" x14ac:dyDescent="0.2">
      <c r="A48" s="44" t="s">
        <v>58</v>
      </c>
      <c r="B48" s="43" t="s">
        <v>349</v>
      </c>
      <c r="C48" s="80">
        <v>45666</v>
      </c>
      <c r="D48" s="66">
        <v>45846</v>
      </c>
      <c r="E48" s="86">
        <v>32786400</v>
      </c>
      <c r="F48" s="47">
        <v>32786400</v>
      </c>
      <c r="G48" s="74">
        <v>31329227</v>
      </c>
      <c r="H48" s="76">
        <f t="shared" si="0"/>
        <v>0.95555556572237266</v>
      </c>
      <c r="I48" s="49">
        <f t="shared" si="1"/>
        <v>1457173</v>
      </c>
      <c r="J48" s="49"/>
      <c r="K48" s="49"/>
      <c r="L48" s="50" t="s">
        <v>9</v>
      </c>
      <c r="M48" s="46">
        <f>VLOOKUP($A$2:$A$307,[1]Hoja2!$E$1:$G$307,2,0)</f>
        <v>32786400</v>
      </c>
      <c r="N48" s="46">
        <f>VLOOKUP($A$2:$A$307,[1]Hoja2!$E$1:$G$307,3,0)</f>
        <v>31329227</v>
      </c>
      <c r="O48" s="17" t="b">
        <f t="shared" si="2"/>
        <v>1</v>
      </c>
      <c r="P48" s="17">
        <f t="shared" si="3"/>
        <v>0</v>
      </c>
      <c r="Q48" s="13"/>
      <c r="R48" s="13"/>
      <c r="S48" s="65"/>
    </row>
    <row r="49" spans="1:19" ht="51" hidden="1" x14ac:dyDescent="0.2">
      <c r="A49" s="44" t="s">
        <v>59</v>
      </c>
      <c r="B49" s="43" t="s">
        <v>350</v>
      </c>
      <c r="C49" s="80">
        <v>45666</v>
      </c>
      <c r="D49" s="66">
        <v>45846</v>
      </c>
      <c r="E49" s="86">
        <v>28960818</v>
      </c>
      <c r="F49" s="47">
        <v>28960818</v>
      </c>
      <c r="G49" s="74">
        <v>27673671</v>
      </c>
      <c r="H49" s="76">
        <f t="shared" si="0"/>
        <v>0.95555557166928085</v>
      </c>
      <c r="I49" s="49">
        <f t="shared" si="1"/>
        <v>1287147</v>
      </c>
      <c r="J49" s="49"/>
      <c r="K49" s="49"/>
      <c r="L49" s="50" t="s">
        <v>9</v>
      </c>
      <c r="M49" s="46">
        <f>VLOOKUP($A$2:$A$307,[1]Hoja2!$E$1:$G$307,2,0)</f>
        <v>28960818</v>
      </c>
      <c r="N49" s="46">
        <f>VLOOKUP($A$2:$A$307,[1]Hoja2!$E$1:$G$307,3,0)</f>
        <v>27673671</v>
      </c>
      <c r="O49" s="17" t="b">
        <f t="shared" si="2"/>
        <v>1</v>
      </c>
      <c r="P49" s="17">
        <f t="shared" si="3"/>
        <v>0</v>
      </c>
      <c r="Q49" s="13"/>
      <c r="R49" s="13"/>
      <c r="S49" s="65"/>
    </row>
    <row r="50" spans="1:19" ht="76.5" hidden="1" x14ac:dyDescent="0.2">
      <c r="A50" s="44" t="s">
        <v>60</v>
      </c>
      <c r="B50" s="43" t="s">
        <v>212</v>
      </c>
      <c r="C50" s="80">
        <v>45666</v>
      </c>
      <c r="D50" s="66">
        <v>45846</v>
      </c>
      <c r="E50" s="86">
        <v>36879102</v>
      </c>
      <c r="F50" s="47">
        <v>36879102</v>
      </c>
      <c r="G50" s="74">
        <v>35240031</v>
      </c>
      <c r="H50" s="76">
        <f t="shared" si="0"/>
        <v>0.95555556097868111</v>
      </c>
      <c r="I50" s="49">
        <f t="shared" si="1"/>
        <v>1639071</v>
      </c>
      <c r="J50" s="49"/>
      <c r="K50" s="49"/>
      <c r="L50" s="50" t="s">
        <v>9</v>
      </c>
      <c r="M50" s="46">
        <f>VLOOKUP($A$2:$A$307,[1]Hoja2!$E$1:$G$307,2,0)</f>
        <v>36879102</v>
      </c>
      <c r="N50" s="46">
        <f>VLOOKUP($A$2:$A$307,[1]Hoja2!$E$1:$G$307,3,0)</f>
        <v>35240031</v>
      </c>
      <c r="O50" s="17" t="b">
        <f t="shared" si="2"/>
        <v>1</v>
      </c>
      <c r="P50" s="17">
        <f t="shared" si="3"/>
        <v>0</v>
      </c>
      <c r="Q50" s="13"/>
      <c r="R50" s="13"/>
      <c r="S50" s="65"/>
    </row>
    <row r="51" spans="1:19" ht="51" hidden="1" x14ac:dyDescent="0.2">
      <c r="A51" s="44" t="s">
        <v>61</v>
      </c>
      <c r="B51" s="43" t="s">
        <v>213</v>
      </c>
      <c r="C51" s="80">
        <v>45666</v>
      </c>
      <c r="D51" s="66">
        <v>45846</v>
      </c>
      <c r="E51" s="86">
        <v>28960818</v>
      </c>
      <c r="F51" s="47">
        <v>28960818</v>
      </c>
      <c r="G51" s="74">
        <v>27673671</v>
      </c>
      <c r="H51" s="76">
        <f t="shared" si="0"/>
        <v>0.95555557166928085</v>
      </c>
      <c r="I51" s="49">
        <f t="shared" si="1"/>
        <v>1287147</v>
      </c>
      <c r="J51" s="49"/>
      <c r="K51" s="49"/>
      <c r="L51" s="50" t="s">
        <v>9</v>
      </c>
      <c r="M51" s="46">
        <f>VLOOKUP($A$2:$A$307,[1]Hoja2!$E$1:$G$307,2,0)</f>
        <v>28960818</v>
      </c>
      <c r="N51" s="46">
        <f>VLOOKUP($A$2:$A$307,[1]Hoja2!$E$1:$G$307,3,0)</f>
        <v>27673671</v>
      </c>
      <c r="O51" s="17" t="b">
        <f t="shared" si="2"/>
        <v>1</v>
      </c>
      <c r="P51" s="17">
        <f t="shared" si="3"/>
        <v>0</v>
      </c>
      <c r="Q51" s="13"/>
      <c r="R51" s="13"/>
      <c r="S51" s="65"/>
    </row>
    <row r="52" spans="1:19" ht="51" hidden="1" x14ac:dyDescent="0.2">
      <c r="A52" s="44" t="s">
        <v>62</v>
      </c>
      <c r="B52" s="43" t="s">
        <v>214</v>
      </c>
      <c r="C52" s="80">
        <v>45666</v>
      </c>
      <c r="D52" s="66">
        <v>45846</v>
      </c>
      <c r="E52" s="86">
        <v>36879102</v>
      </c>
      <c r="F52" s="47">
        <v>36879102</v>
      </c>
      <c r="G52" s="74">
        <v>35240031</v>
      </c>
      <c r="H52" s="76">
        <f t="shared" si="0"/>
        <v>0.95555556097868111</v>
      </c>
      <c r="I52" s="49">
        <f t="shared" si="1"/>
        <v>1639071</v>
      </c>
      <c r="J52" s="49"/>
      <c r="K52" s="49"/>
      <c r="L52" s="50" t="s">
        <v>9</v>
      </c>
      <c r="M52" s="46">
        <f>VLOOKUP($A$2:$A$307,[1]Hoja2!$E$1:$G$307,2,0)</f>
        <v>36879102</v>
      </c>
      <c r="N52" s="46">
        <f>VLOOKUP($A$2:$A$307,[1]Hoja2!$E$1:$G$307,3,0)</f>
        <v>35240031</v>
      </c>
      <c r="O52" s="17" t="b">
        <f t="shared" si="2"/>
        <v>1</v>
      </c>
      <c r="P52" s="17">
        <f t="shared" si="3"/>
        <v>0</v>
      </c>
      <c r="Q52" s="13"/>
      <c r="R52" s="13"/>
      <c r="S52" s="65"/>
    </row>
    <row r="53" spans="1:19" ht="63.75" hidden="1" x14ac:dyDescent="0.2">
      <c r="A53" s="44" t="s">
        <v>63</v>
      </c>
      <c r="B53" s="43" t="s">
        <v>351</v>
      </c>
      <c r="C53" s="80">
        <v>45666</v>
      </c>
      <c r="D53" s="66">
        <v>45846</v>
      </c>
      <c r="E53" s="86">
        <v>27020040</v>
      </c>
      <c r="F53" s="47">
        <v>27020040</v>
      </c>
      <c r="G53" s="74">
        <v>25819149</v>
      </c>
      <c r="H53" s="76">
        <f t="shared" si="0"/>
        <v>0.95555554321903302</v>
      </c>
      <c r="I53" s="49">
        <f t="shared" si="1"/>
        <v>1200891</v>
      </c>
      <c r="J53" s="49"/>
      <c r="K53" s="49"/>
      <c r="L53" s="50" t="s">
        <v>9</v>
      </c>
      <c r="M53" s="46">
        <f>VLOOKUP($A$2:$A$307,[1]Hoja2!$E$1:$G$307,2,0)</f>
        <v>27020040</v>
      </c>
      <c r="N53" s="46">
        <f>VLOOKUP($A$2:$A$307,[1]Hoja2!$E$1:$G$307,3,0)</f>
        <v>25819149</v>
      </c>
      <c r="O53" s="17" t="b">
        <f t="shared" si="2"/>
        <v>1</v>
      </c>
      <c r="P53" s="17">
        <f t="shared" si="3"/>
        <v>0</v>
      </c>
      <c r="Q53" s="13"/>
      <c r="R53" s="13"/>
      <c r="S53" s="65"/>
    </row>
    <row r="54" spans="1:19" ht="51" hidden="1" x14ac:dyDescent="0.2">
      <c r="A54" s="44" t="s">
        <v>64</v>
      </c>
      <c r="B54" s="43" t="s">
        <v>215</v>
      </c>
      <c r="C54" s="80">
        <v>45666</v>
      </c>
      <c r="D54" s="66">
        <v>45846</v>
      </c>
      <c r="E54" s="86">
        <v>28960818</v>
      </c>
      <c r="F54" s="47">
        <v>28960818</v>
      </c>
      <c r="G54" s="74">
        <v>27673671</v>
      </c>
      <c r="H54" s="76">
        <f t="shared" si="0"/>
        <v>0.95555557166928085</v>
      </c>
      <c r="I54" s="49">
        <f t="shared" si="1"/>
        <v>1287147</v>
      </c>
      <c r="J54" s="49"/>
      <c r="K54" s="49"/>
      <c r="L54" s="50" t="s">
        <v>9</v>
      </c>
      <c r="M54" s="46">
        <f>VLOOKUP($A$2:$A$307,[1]Hoja2!$E$1:$G$307,2,0)</f>
        <v>28960818</v>
      </c>
      <c r="N54" s="46">
        <f>VLOOKUP($A$2:$A$307,[1]Hoja2!$E$1:$G$307,3,0)</f>
        <v>27673671</v>
      </c>
      <c r="O54" s="17" t="b">
        <f t="shared" si="2"/>
        <v>1</v>
      </c>
      <c r="P54" s="17">
        <f t="shared" si="3"/>
        <v>0</v>
      </c>
      <c r="Q54" s="13"/>
      <c r="R54" s="13"/>
      <c r="S54" s="65"/>
    </row>
    <row r="55" spans="1:19" ht="63.75" hidden="1" x14ac:dyDescent="0.2">
      <c r="A55" s="44" t="s">
        <v>65</v>
      </c>
      <c r="B55" s="43" t="s">
        <v>352</v>
      </c>
      <c r="C55" s="80">
        <v>45666</v>
      </c>
      <c r="D55" s="66">
        <v>45846</v>
      </c>
      <c r="E55" s="86">
        <v>36879102</v>
      </c>
      <c r="F55" s="47">
        <v>36879102</v>
      </c>
      <c r="G55" s="74">
        <v>35240031</v>
      </c>
      <c r="H55" s="76">
        <f t="shared" si="0"/>
        <v>0.95555556097868111</v>
      </c>
      <c r="I55" s="49">
        <f t="shared" si="1"/>
        <v>1639071</v>
      </c>
      <c r="J55" s="49"/>
      <c r="K55" s="49"/>
      <c r="L55" s="50" t="s">
        <v>9</v>
      </c>
      <c r="M55" s="46">
        <f>VLOOKUP($A$2:$A$307,[1]Hoja2!$E$1:$G$307,2,0)</f>
        <v>36879102</v>
      </c>
      <c r="N55" s="46">
        <f>VLOOKUP($A$2:$A$307,[1]Hoja2!$E$1:$G$307,3,0)</f>
        <v>35240031</v>
      </c>
      <c r="O55" s="17" t="b">
        <f t="shared" si="2"/>
        <v>1</v>
      </c>
      <c r="P55" s="17">
        <f t="shared" si="3"/>
        <v>0</v>
      </c>
      <c r="Q55" s="13"/>
      <c r="R55" s="13"/>
      <c r="S55" s="65"/>
    </row>
    <row r="56" spans="1:19" ht="51" hidden="1" x14ac:dyDescent="0.2">
      <c r="A56" s="44" t="s">
        <v>66</v>
      </c>
      <c r="B56" s="43" t="s">
        <v>216</v>
      </c>
      <c r="C56" s="80">
        <v>45666</v>
      </c>
      <c r="D56" s="66">
        <v>45846</v>
      </c>
      <c r="E56" s="86">
        <v>28960818</v>
      </c>
      <c r="F56" s="47">
        <v>28960818</v>
      </c>
      <c r="G56" s="74">
        <v>27673671</v>
      </c>
      <c r="H56" s="76">
        <f t="shared" si="0"/>
        <v>0.95555557166928085</v>
      </c>
      <c r="I56" s="49">
        <f t="shared" si="1"/>
        <v>1287147</v>
      </c>
      <c r="J56" s="49"/>
      <c r="K56" s="49"/>
      <c r="L56" s="50" t="s">
        <v>9</v>
      </c>
      <c r="M56" s="46">
        <f>VLOOKUP($A$2:$A$307,[1]Hoja2!$E$1:$G$307,2,0)</f>
        <v>28960818</v>
      </c>
      <c r="N56" s="46">
        <f>VLOOKUP($A$2:$A$307,[1]Hoja2!$E$1:$G$307,3,0)</f>
        <v>27673671</v>
      </c>
      <c r="O56" s="17" t="b">
        <f t="shared" si="2"/>
        <v>1</v>
      </c>
      <c r="P56" s="17">
        <f t="shared" si="3"/>
        <v>0</v>
      </c>
      <c r="Q56" s="13"/>
      <c r="R56" s="13"/>
      <c r="S56" s="65"/>
    </row>
    <row r="57" spans="1:19" ht="51" hidden="1" x14ac:dyDescent="0.2">
      <c r="A57" s="44" t="s">
        <v>67</v>
      </c>
      <c r="B57" s="43" t="s">
        <v>217</v>
      </c>
      <c r="C57" s="80">
        <v>45666</v>
      </c>
      <c r="D57" s="66">
        <v>45846</v>
      </c>
      <c r="E57" s="86">
        <v>36879102</v>
      </c>
      <c r="F57" s="47">
        <v>36879102</v>
      </c>
      <c r="G57" s="74">
        <v>35240031</v>
      </c>
      <c r="H57" s="76">
        <f t="shared" si="0"/>
        <v>0.95555556097868111</v>
      </c>
      <c r="I57" s="49">
        <f t="shared" si="1"/>
        <v>1639071</v>
      </c>
      <c r="J57" s="49"/>
      <c r="K57" s="49"/>
      <c r="L57" s="50" t="s">
        <v>9</v>
      </c>
      <c r="M57" s="46">
        <f>VLOOKUP($A$2:$A$307,[1]Hoja2!$E$1:$G$307,2,0)</f>
        <v>36879102</v>
      </c>
      <c r="N57" s="46">
        <f>VLOOKUP($A$2:$A$307,[1]Hoja2!$E$1:$G$307,3,0)</f>
        <v>35240031</v>
      </c>
      <c r="O57" s="17" t="b">
        <f t="shared" si="2"/>
        <v>1</v>
      </c>
      <c r="P57" s="17">
        <f t="shared" si="3"/>
        <v>0</v>
      </c>
      <c r="Q57" s="13"/>
      <c r="R57" s="13"/>
      <c r="S57" s="65"/>
    </row>
    <row r="58" spans="1:19" ht="63.75" hidden="1" x14ac:dyDescent="0.2">
      <c r="A58" s="44" t="s">
        <v>68</v>
      </c>
      <c r="B58" s="43" t="s">
        <v>353</v>
      </c>
      <c r="C58" s="80">
        <v>45666</v>
      </c>
      <c r="D58" s="66">
        <v>45846</v>
      </c>
      <c r="E58" s="86">
        <v>27020040</v>
      </c>
      <c r="F58" s="47">
        <v>27020040</v>
      </c>
      <c r="G58" s="74">
        <v>25819149</v>
      </c>
      <c r="H58" s="76">
        <f t="shared" si="0"/>
        <v>0.95555554321903302</v>
      </c>
      <c r="I58" s="49">
        <f t="shared" si="1"/>
        <v>1200891</v>
      </c>
      <c r="J58" s="49"/>
      <c r="K58" s="49"/>
      <c r="L58" s="50" t="s">
        <v>9</v>
      </c>
      <c r="M58" s="46">
        <f>VLOOKUP($A$2:$A$307,[1]Hoja2!$E$1:$G$307,2,0)</f>
        <v>27020040</v>
      </c>
      <c r="N58" s="46">
        <f>VLOOKUP($A$2:$A$307,[1]Hoja2!$E$1:$G$307,3,0)</f>
        <v>25819149</v>
      </c>
      <c r="O58" s="17" t="b">
        <f t="shared" si="2"/>
        <v>1</v>
      </c>
      <c r="P58" s="17">
        <f t="shared" si="3"/>
        <v>0</v>
      </c>
      <c r="Q58" s="13"/>
      <c r="R58" s="13"/>
      <c r="S58" s="65"/>
    </row>
    <row r="59" spans="1:19" ht="63.75" hidden="1" x14ac:dyDescent="0.2">
      <c r="A59" s="44" t="s">
        <v>69</v>
      </c>
      <c r="B59" s="43" t="s">
        <v>218</v>
      </c>
      <c r="C59" s="80">
        <v>45666</v>
      </c>
      <c r="D59" s="66">
        <v>45846</v>
      </c>
      <c r="E59" s="86">
        <v>27020040</v>
      </c>
      <c r="F59" s="47">
        <v>27020040</v>
      </c>
      <c r="G59" s="74">
        <v>21315809</v>
      </c>
      <c r="H59" s="76">
        <f t="shared" si="0"/>
        <v>0.78888887655236628</v>
      </c>
      <c r="I59" s="49">
        <f t="shared" si="1"/>
        <v>5704231</v>
      </c>
      <c r="J59" s="49"/>
      <c r="K59" s="49"/>
      <c r="L59" s="50" t="s">
        <v>9</v>
      </c>
      <c r="M59" s="46">
        <f>VLOOKUP($A$2:$A$307,[1]Hoja2!$E$1:$G$307,2,0)</f>
        <v>27020040</v>
      </c>
      <c r="N59" s="46">
        <f>VLOOKUP($A$2:$A$307,[1]Hoja2!$E$1:$G$307,3,0)</f>
        <v>21315809</v>
      </c>
      <c r="O59" s="17" t="b">
        <f t="shared" si="2"/>
        <v>1</v>
      </c>
      <c r="P59" s="17">
        <f t="shared" si="3"/>
        <v>0</v>
      </c>
      <c r="Q59" s="13"/>
      <c r="R59" s="13"/>
      <c r="S59" s="65"/>
    </row>
    <row r="60" spans="1:19" ht="76.5" hidden="1" x14ac:dyDescent="0.2">
      <c r="A60" s="44" t="s">
        <v>70</v>
      </c>
      <c r="B60" s="43" t="s">
        <v>219</v>
      </c>
      <c r="C60" s="80">
        <v>45666</v>
      </c>
      <c r="D60" s="66">
        <v>45846</v>
      </c>
      <c r="E60" s="86">
        <v>16212030</v>
      </c>
      <c r="F60" s="47">
        <v>16212030</v>
      </c>
      <c r="G60" s="74">
        <v>15491495</v>
      </c>
      <c r="H60" s="76">
        <f t="shared" si="0"/>
        <v>0.95555553499469226</v>
      </c>
      <c r="I60" s="49">
        <f t="shared" si="1"/>
        <v>720535</v>
      </c>
      <c r="J60" s="49"/>
      <c r="K60" s="49"/>
      <c r="L60" s="50" t="s">
        <v>9</v>
      </c>
      <c r="M60" s="46">
        <f>VLOOKUP($A$2:$A$307,[1]Hoja2!$E$1:$G$307,2,0)</f>
        <v>16212030</v>
      </c>
      <c r="N60" s="46">
        <f>VLOOKUP($A$2:$A$307,[1]Hoja2!$E$1:$G$307,3,0)</f>
        <v>15491495</v>
      </c>
      <c r="O60" s="17" t="b">
        <f t="shared" si="2"/>
        <v>1</v>
      </c>
      <c r="P60" s="17">
        <f t="shared" si="3"/>
        <v>0</v>
      </c>
      <c r="Q60" s="13"/>
      <c r="R60" s="13"/>
      <c r="S60" s="65"/>
    </row>
    <row r="61" spans="1:19" ht="76.5" hidden="1" x14ac:dyDescent="0.2">
      <c r="A61" s="44" t="s">
        <v>71</v>
      </c>
      <c r="B61" s="43" t="s">
        <v>354</v>
      </c>
      <c r="C61" s="80">
        <v>45666</v>
      </c>
      <c r="D61" s="66">
        <v>45846</v>
      </c>
      <c r="E61" s="86">
        <v>36879102</v>
      </c>
      <c r="F61" s="47">
        <v>36879102</v>
      </c>
      <c r="G61" s="74">
        <v>35240031</v>
      </c>
      <c r="H61" s="76">
        <f t="shared" si="0"/>
        <v>0.95555556097868111</v>
      </c>
      <c r="I61" s="49">
        <f t="shared" si="1"/>
        <v>1639071</v>
      </c>
      <c r="J61" s="49"/>
      <c r="K61" s="49"/>
      <c r="L61" s="50" t="s">
        <v>9</v>
      </c>
      <c r="M61" s="46">
        <f>VLOOKUP($A$2:$A$307,[1]Hoja2!$E$1:$G$307,2,0)</f>
        <v>36879102</v>
      </c>
      <c r="N61" s="46">
        <f>VLOOKUP($A$2:$A$307,[1]Hoja2!$E$1:$G$307,3,0)</f>
        <v>35240031</v>
      </c>
      <c r="O61" s="17" t="b">
        <f t="shared" si="2"/>
        <v>1</v>
      </c>
      <c r="P61" s="17">
        <f t="shared" si="3"/>
        <v>0</v>
      </c>
      <c r="Q61" s="13"/>
      <c r="R61" s="13"/>
      <c r="S61" s="65"/>
    </row>
    <row r="62" spans="1:19" ht="76.5" hidden="1" x14ac:dyDescent="0.2">
      <c r="A62" s="44" t="s">
        <v>72</v>
      </c>
      <c r="B62" s="43" t="s">
        <v>220</v>
      </c>
      <c r="C62" s="80">
        <v>45666</v>
      </c>
      <c r="D62" s="66">
        <v>45846</v>
      </c>
      <c r="E62" s="86">
        <v>16212030</v>
      </c>
      <c r="F62" s="47">
        <v>16212030</v>
      </c>
      <c r="G62" s="74">
        <v>15491495</v>
      </c>
      <c r="H62" s="76">
        <f t="shared" si="0"/>
        <v>0.95555553499469226</v>
      </c>
      <c r="I62" s="49">
        <f t="shared" si="1"/>
        <v>720535</v>
      </c>
      <c r="J62" s="49"/>
      <c r="K62" s="49"/>
      <c r="L62" s="50" t="s">
        <v>9</v>
      </c>
      <c r="M62" s="46">
        <f>VLOOKUP($A$2:$A$307,[1]Hoja2!$E$1:$G$307,2,0)</f>
        <v>16212030</v>
      </c>
      <c r="N62" s="46">
        <f>VLOOKUP($A$2:$A$307,[1]Hoja2!$E$1:$G$307,3,0)</f>
        <v>15491495</v>
      </c>
      <c r="O62" s="17" t="b">
        <f t="shared" si="2"/>
        <v>1</v>
      </c>
      <c r="P62" s="17">
        <f t="shared" si="3"/>
        <v>0</v>
      </c>
      <c r="Q62" s="13"/>
      <c r="R62" s="13"/>
      <c r="S62" s="65"/>
    </row>
    <row r="63" spans="1:19" ht="76.5" hidden="1" x14ac:dyDescent="0.2">
      <c r="A63" s="44" t="s">
        <v>73</v>
      </c>
      <c r="B63" s="43" t="s">
        <v>220</v>
      </c>
      <c r="C63" s="80">
        <v>45666</v>
      </c>
      <c r="D63" s="66">
        <v>45846</v>
      </c>
      <c r="E63" s="86">
        <v>16212030</v>
      </c>
      <c r="F63" s="47">
        <v>16212030</v>
      </c>
      <c r="G63" s="74">
        <v>15491495</v>
      </c>
      <c r="H63" s="76">
        <f t="shared" si="0"/>
        <v>0.95555553499469226</v>
      </c>
      <c r="I63" s="49">
        <f t="shared" si="1"/>
        <v>720535</v>
      </c>
      <c r="J63" s="49"/>
      <c r="K63" s="49"/>
      <c r="L63" s="50" t="s">
        <v>9</v>
      </c>
      <c r="M63" s="46">
        <f>VLOOKUP($A$2:$A$307,[1]Hoja2!$E$1:$G$307,2,0)</f>
        <v>16212030</v>
      </c>
      <c r="N63" s="46">
        <f>VLOOKUP($A$2:$A$307,[1]Hoja2!$E$1:$G$307,3,0)</f>
        <v>15491495</v>
      </c>
      <c r="O63" s="17" t="b">
        <f t="shared" si="2"/>
        <v>1</v>
      </c>
      <c r="P63" s="17">
        <f t="shared" si="3"/>
        <v>0</v>
      </c>
      <c r="Q63" s="13"/>
      <c r="R63" s="13"/>
      <c r="S63" s="65"/>
    </row>
    <row r="64" spans="1:19" ht="51" hidden="1" x14ac:dyDescent="0.2">
      <c r="A64" s="44" t="s">
        <v>74</v>
      </c>
      <c r="B64" s="43" t="s">
        <v>221</v>
      </c>
      <c r="C64" s="80">
        <v>45666</v>
      </c>
      <c r="D64" s="66">
        <v>45846</v>
      </c>
      <c r="E64" s="86">
        <v>20715366</v>
      </c>
      <c r="F64" s="47">
        <v>20715366</v>
      </c>
      <c r="G64" s="74">
        <v>19794683</v>
      </c>
      <c r="H64" s="76">
        <f t="shared" si="0"/>
        <v>0.95555555233733258</v>
      </c>
      <c r="I64" s="49">
        <f t="shared" si="1"/>
        <v>920683</v>
      </c>
      <c r="J64" s="49"/>
      <c r="K64" s="49"/>
      <c r="L64" s="50" t="s">
        <v>9</v>
      </c>
      <c r="M64" s="46">
        <f>VLOOKUP($A$2:$A$307,[1]Hoja2!$E$1:$G$307,2,0)</f>
        <v>20715366</v>
      </c>
      <c r="N64" s="46">
        <f>VLOOKUP($A$2:$A$307,[1]Hoja2!$E$1:$G$307,3,0)</f>
        <v>19794683</v>
      </c>
      <c r="O64" s="17" t="b">
        <f t="shared" si="2"/>
        <v>1</v>
      </c>
      <c r="P64" s="17">
        <f t="shared" si="3"/>
        <v>0</v>
      </c>
      <c r="Q64" s="13"/>
      <c r="R64" s="13"/>
      <c r="S64" s="65"/>
    </row>
    <row r="65" spans="1:19" ht="63.75" hidden="1" x14ac:dyDescent="0.2">
      <c r="A65" s="44" t="s">
        <v>75</v>
      </c>
      <c r="B65" s="43" t="s">
        <v>355</v>
      </c>
      <c r="C65" s="80">
        <v>45666</v>
      </c>
      <c r="D65" s="66">
        <v>45846</v>
      </c>
      <c r="E65" s="86">
        <v>27020040</v>
      </c>
      <c r="F65" s="47">
        <v>27020040</v>
      </c>
      <c r="G65" s="74">
        <v>25819149</v>
      </c>
      <c r="H65" s="76">
        <f t="shared" si="0"/>
        <v>0.95555554321903302</v>
      </c>
      <c r="I65" s="49">
        <f t="shared" si="1"/>
        <v>1200891</v>
      </c>
      <c r="J65" s="49"/>
      <c r="K65" s="49"/>
      <c r="L65" s="50" t="s">
        <v>9</v>
      </c>
      <c r="M65" s="46">
        <f>VLOOKUP($A$2:$A$307,[1]Hoja2!$E$1:$G$307,2,0)</f>
        <v>27020040</v>
      </c>
      <c r="N65" s="46">
        <f>VLOOKUP($A$2:$A$307,[1]Hoja2!$E$1:$G$307,3,0)</f>
        <v>25819149</v>
      </c>
      <c r="O65" s="17" t="b">
        <f t="shared" si="2"/>
        <v>1</v>
      </c>
      <c r="P65" s="17">
        <f t="shared" si="3"/>
        <v>0</v>
      </c>
      <c r="Q65" s="13"/>
      <c r="R65" s="13"/>
      <c r="S65" s="65"/>
    </row>
    <row r="66" spans="1:19" ht="38.25" hidden="1" x14ac:dyDescent="0.2">
      <c r="A66" s="44" t="s">
        <v>76</v>
      </c>
      <c r="B66" s="43" t="s">
        <v>356</v>
      </c>
      <c r="C66" s="80">
        <v>45666</v>
      </c>
      <c r="D66" s="66">
        <v>45846</v>
      </c>
      <c r="E66" s="86">
        <v>28960818</v>
      </c>
      <c r="F66" s="47">
        <v>28960818</v>
      </c>
      <c r="G66" s="74">
        <v>27673671</v>
      </c>
      <c r="H66" s="76">
        <f t="shared" si="0"/>
        <v>0.95555557166928085</v>
      </c>
      <c r="I66" s="49">
        <f t="shared" si="1"/>
        <v>1287147</v>
      </c>
      <c r="J66" s="49"/>
      <c r="K66" s="49"/>
      <c r="L66" s="50" t="s">
        <v>9</v>
      </c>
      <c r="M66" s="46">
        <f>VLOOKUP($A$2:$A$307,[1]Hoja2!$E$1:$G$307,2,0)</f>
        <v>28960818</v>
      </c>
      <c r="N66" s="46">
        <f>VLOOKUP($A$2:$A$307,[1]Hoja2!$E$1:$G$307,3,0)</f>
        <v>27673671</v>
      </c>
      <c r="O66" s="17" t="b">
        <f t="shared" si="2"/>
        <v>1</v>
      </c>
      <c r="P66" s="17">
        <f t="shared" si="3"/>
        <v>0</v>
      </c>
      <c r="Q66" s="13"/>
      <c r="R66" s="13"/>
      <c r="S66" s="65"/>
    </row>
    <row r="67" spans="1:19" ht="51" hidden="1" x14ac:dyDescent="0.2">
      <c r="A67" s="44" t="s">
        <v>77</v>
      </c>
      <c r="B67" s="43" t="s">
        <v>222</v>
      </c>
      <c r="C67" s="80">
        <v>45670</v>
      </c>
      <c r="D67" s="66">
        <v>45838</v>
      </c>
      <c r="E67" s="86">
        <v>38248734</v>
      </c>
      <c r="F67" s="47">
        <v>38248734</v>
      </c>
      <c r="G67" s="74">
        <v>38248734</v>
      </c>
      <c r="H67" s="76">
        <f t="shared" ref="H67:H130" si="4">+G67/E67</f>
        <v>1</v>
      </c>
      <c r="I67" s="49">
        <f t="shared" ref="I67:I130" si="5">+F67-G67</f>
        <v>0</v>
      </c>
      <c r="J67" s="49"/>
      <c r="K67" s="49"/>
      <c r="L67" s="50" t="s">
        <v>9</v>
      </c>
      <c r="M67" s="46">
        <f>VLOOKUP($A$2:$A$307,[1]Hoja2!$E$1:$G$307,2,0)</f>
        <v>38248734</v>
      </c>
      <c r="N67" s="46">
        <f>VLOOKUP($A$2:$A$307,[1]Hoja2!$E$1:$G$307,3,0)</f>
        <v>38248734</v>
      </c>
      <c r="O67" s="17" t="b">
        <f t="shared" ref="O67:O130" si="6">+M67=E67</f>
        <v>1</v>
      </c>
      <c r="P67" s="17">
        <f t="shared" ref="P67:P130" si="7">+E67-F67</f>
        <v>0</v>
      </c>
      <c r="Q67" s="13"/>
      <c r="R67" s="13"/>
      <c r="S67" s="65"/>
    </row>
    <row r="68" spans="1:19" ht="89.25" hidden="1" x14ac:dyDescent="0.2">
      <c r="A68" s="44" t="s">
        <v>78</v>
      </c>
      <c r="B68" s="43" t="s">
        <v>357</v>
      </c>
      <c r="C68" s="80">
        <v>45671</v>
      </c>
      <c r="D68" s="66">
        <v>46022</v>
      </c>
      <c r="E68" s="86">
        <v>110595643</v>
      </c>
      <c r="F68" s="47">
        <v>110595643</v>
      </c>
      <c r="G68" s="74">
        <v>53226145</v>
      </c>
      <c r="H68" s="76">
        <f t="shared" si="4"/>
        <v>0.48126800980758344</v>
      </c>
      <c r="I68" s="49">
        <f t="shared" si="5"/>
        <v>57369498</v>
      </c>
      <c r="J68" s="49"/>
      <c r="K68" s="49"/>
      <c r="L68" s="50" t="s">
        <v>9</v>
      </c>
      <c r="M68" s="46">
        <f>VLOOKUP($A$2:$A$307,[1]Hoja2!$E$1:$G$307,2,0)</f>
        <v>110595643</v>
      </c>
      <c r="N68" s="46">
        <f>VLOOKUP($A$2:$A$307,[1]Hoja2!$E$1:$G$307,3,0)</f>
        <v>53226145</v>
      </c>
      <c r="O68" s="17" t="b">
        <f t="shared" si="6"/>
        <v>1</v>
      </c>
      <c r="P68" s="17">
        <f t="shared" si="7"/>
        <v>0</v>
      </c>
      <c r="Q68" s="13"/>
      <c r="R68" s="13"/>
      <c r="S68" s="65"/>
    </row>
    <row r="69" spans="1:19" ht="76.5" hidden="1" x14ac:dyDescent="0.2">
      <c r="A69" s="44" t="s">
        <v>79</v>
      </c>
      <c r="B69" s="43" t="s">
        <v>358</v>
      </c>
      <c r="C69" s="80">
        <v>45670</v>
      </c>
      <c r="D69" s="66">
        <v>45850</v>
      </c>
      <c r="E69" s="86">
        <v>16212030</v>
      </c>
      <c r="F69" s="47">
        <v>16212030</v>
      </c>
      <c r="G69" s="74">
        <v>15131228</v>
      </c>
      <c r="H69" s="76">
        <f t="shared" si="4"/>
        <v>0.93333333333333335</v>
      </c>
      <c r="I69" s="49">
        <f t="shared" si="5"/>
        <v>1080802</v>
      </c>
      <c r="J69" s="49"/>
      <c r="K69" s="49"/>
      <c r="L69" s="50" t="s">
        <v>9</v>
      </c>
      <c r="M69" s="46">
        <f>VLOOKUP($A$2:$A$307,[1]Hoja2!$E$1:$G$307,2,0)</f>
        <v>16212030</v>
      </c>
      <c r="N69" s="46">
        <f>VLOOKUP($A$2:$A$307,[1]Hoja2!$E$1:$G$307,3,0)</f>
        <v>15131228</v>
      </c>
      <c r="O69" s="17" t="b">
        <f t="shared" si="6"/>
        <v>1</v>
      </c>
      <c r="P69" s="17">
        <f t="shared" si="7"/>
        <v>0</v>
      </c>
      <c r="Q69" s="13"/>
      <c r="R69" s="13"/>
      <c r="S69" s="65"/>
    </row>
    <row r="70" spans="1:19" ht="76.5" hidden="1" x14ac:dyDescent="0.2">
      <c r="A70" s="44" t="s">
        <v>80</v>
      </c>
      <c r="B70" s="43" t="s">
        <v>220</v>
      </c>
      <c r="C70" s="80">
        <v>45670</v>
      </c>
      <c r="D70" s="66">
        <v>45850</v>
      </c>
      <c r="E70" s="86">
        <v>16212030</v>
      </c>
      <c r="F70" s="47">
        <v>16212030</v>
      </c>
      <c r="G70" s="74">
        <v>15131228</v>
      </c>
      <c r="H70" s="76">
        <f t="shared" si="4"/>
        <v>0.93333333333333335</v>
      </c>
      <c r="I70" s="49">
        <f t="shared" si="5"/>
        <v>1080802</v>
      </c>
      <c r="J70" s="49"/>
      <c r="K70" s="49"/>
      <c r="L70" s="50" t="s">
        <v>9</v>
      </c>
      <c r="M70" s="46">
        <f>VLOOKUP($A$2:$A$307,[1]Hoja2!$E$1:$G$307,2,0)</f>
        <v>16212030</v>
      </c>
      <c r="N70" s="46">
        <f>VLOOKUP($A$2:$A$307,[1]Hoja2!$E$1:$G$307,3,0)</f>
        <v>15131228</v>
      </c>
      <c r="O70" s="17" t="b">
        <f t="shared" si="6"/>
        <v>1</v>
      </c>
      <c r="P70" s="17">
        <f t="shared" si="7"/>
        <v>0</v>
      </c>
      <c r="Q70" s="13"/>
      <c r="R70" s="13"/>
      <c r="S70" s="65"/>
    </row>
    <row r="71" spans="1:19" ht="63.75" hidden="1" x14ac:dyDescent="0.2">
      <c r="A71" s="44" t="s">
        <v>81</v>
      </c>
      <c r="B71" s="43" t="s">
        <v>359</v>
      </c>
      <c r="C71" s="80">
        <v>45670</v>
      </c>
      <c r="D71" s="66">
        <v>45850</v>
      </c>
      <c r="E71" s="86">
        <v>49175130</v>
      </c>
      <c r="F71" s="47">
        <v>49175130</v>
      </c>
      <c r="G71" s="74">
        <v>45896788</v>
      </c>
      <c r="H71" s="76">
        <f t="shared" si="4"/>
        <v>0.93333333333333335</v>
      </c>
      <c r="I71" s="49">
        <f t="shared" si="5"/>
        <v>3278342</v>
      </c>
      <c r="J71" s="49"/>
      <c r="K71" s="49"/>
      <c r="L71" s="50" t="s">
        <v>9</v>
      </c>
      <c r="M71" s="46">
        <f>VLOOKUP($A$2:$A$307,[1]Hoja2!$E$1:$G$307,2,0)</f>
        <v>49175130</v>
      </c>
      <c r="N71" s="46">
        <f>VLOOKUP($A$2:$A$307,[1]Hoja2!$E$1:$G$307,3,0)</f>
        <v>45896788</v>
      </c>
      <c r="O71" s="17" t="b">
        <f t="shared" si="6"/>
        <v>1</v>
      </c>
      <c r="P71" s="17">
        <f t="shared" si="7"/>
        <v>0</v>
      </c>
      <c r="Q71" s="13"/>
      <c r="R71" s="13"/>
      <c r="S71" s="65"/>
    </row>
    <row r="72" spans="1:19" ht="51" hidden="1" x14ac:dyDescent="0.2">
      <c r="A72" s="44" t="s">
        <v>82</v>
      </c>
      <c r="B72" s="43" t="s">
        <v>360</v>
      </c>
      <c r="C72" s="80">
        <v>45671</v>
      </c>
      <c r="D72" s="66">
        <v>45851</v>
      </c>
      <c r="E72" s="86">
        <v>40980786</v>
      </c>
      <c r="F72" s="47">
        <v>40980786</v>
      </c>
      <c r="G72" s="74">
        <v>38021063</v>
      </c>
      <c r="H72" s="76">
        <f t="shared" si="4"/>
        <v>0.92777778835183888</v>
      </c>
      <c r="I72" s="49">
        <f t="shared" si="5"/>
        <v>2959723</v>
      </c>
      <c r="J72" s="49"/>
      <c r="K72" s="49"/>
      <c r="L72" s="50" t="s">
        <v>9</v>
      </c>
      <c r="M72" s="46">
        <f>VLOOKUP($A$2:$A$307,[1]Hoja2!$E$1:$G$307,2,0)</f>
        <v>40980786</v>
      </c>
      <c r="N72" s="46">
        <f>VLOOKUP($A$2:$A$307,[1]Hoja2!$E$1:$G$307,3,0)</f>
        <v>38021063</v>
      </c>
      <c r="O72" s="17" t="b">
        <f t="shared" si="6"/>
        <v>1</v>
      </c>
      <c r="P72" s="17">
        <f t="shared" si="7"/>
        <v>0</v>
      </c>
      <c r="Q72" s="13"/>
      <c r="R72" s="13"/>
      <c r="S72" s="65"/>
    </row>
    <row r="73" spans="1:19" ht="63.75" hidden="1" x14ac:dyDescent="0.2">
      <c r="A73" s="44" t="s">
        <v>83</v>
      </c>
      <c r="B73" s="43" t="s">
        <v>223</v>
      </c>
      <c r="C73" s="80">
        <v>45670</v>
      </c>
      <c r="D73" s="66">
        <v>45850</v>
      </c>
      <c r="E73" s="86">
        <v>28960818</v>
      </c>
      <c r="F73" s="47">
        <v>28960818</v>
      </c>
      <c r="G73" s="74">
        <v>27030097</v>
      </c>
      <c r="H73" s="76">
        <f t="shared" si="4"/>
        <v>0.93333334023921566</v>
      </c>
      <c r="I73" s="49">
        <f t="shared" si="5"/>
        <v>1930721</v>
      </c>
      <c r="J73" s="49"/>
      <c r="K73" s="49"/>
      <c r="L73" s="50" t="s">
        <v>9</v>
      </c>
      <c r="M73" s="46">
        <f>VLOOKUP($A$2:$A$307,[1]Hoja2!$E$1:$G$307,2,0)</f>
        <v>28960818</v>
      </c>
      <c r="N73" s="46">
        <f>VLOOKUP($A$2:$A$307,[1]Hoja2!$E$1:$G$307,3,0)</f>
        <v>27030097</v>
      </c>
      <c r="O73" s="17" t="b">
        <f t="shared" si="6"/>
        <v>1</v>
      </c>
      <c r="P73" s="17">
        <f t="shared" si="7"/>
        <v>0</v>
      </c>
      <c r="Q73" s="13"/>
      <c r="R73" s="13"/>
      <c r="S73" s="65"/>
    </row>
    <row r="74" spans="1:19" ht="63.75" hidden="1" x14ac:dyDescent="0.2">
      <c r="A74" s="44" t="s">
        <v>84</v>
      </c>
      <c r="B74" s="43" t="s">
        <v>361</v>
      </c>
      <c r="C74" s="80">
        <v>45670</v>
      </c>
      <c r="D74" s="66">
        <v>45850</v>
      </c>
      <c r="E74" s="86">
        <v>27020040</v>
      </c>
      <c r="F74" s="47">
        <v>27020040</v>
      </c>
      <c r="G74" s="74">
        <v>25218704</v>
      </c>
      <c r="H74" s="76">
        <f t="shared" si="4"/>
        <v>0.93333333333333335</v>
      </c>
      <c r="I74" s="49">
        <f t="shared" si="5"/>
        <v>1801336</v>
      </c>
      <c r="J74" s="49"/>
      <c r="K74" s="49"/>
      <c r="L74" s="50" t="s">
        <v>9</v>
      </c>
      <c r="M74" s="46">
        <f>VLOOKUP($A$2:$A$307,[1]Hoja2!$E$1:$G$307,2,0)</f>
        <v>27020040</v>
      </c>
      <c r="N74" s="46">
        <f>VLOOKUP($A$2:$A$307,[1]Hoja2!$E$1:$G$307,3,0)</f>
        <v>25218704</v>
      </c>
      <c r="O74" s="17" t="b">
        <f t="shared" si="6"/>
        <v>1</v>
      </c>
      <c r="P74" s="17">
        <f t="shared" si="7"/>
        <v>0</v>
      </c>
      <c r="Q74" s="13"/>
      <c r="R74" s="13"/>
      <c r="S74" s="65"/>
    </row>
    <row r="75" spans="1:19" ht="63.75" hidden="1" x14ac:dyDescent="0.2">
      <c r="A75" s="44" t="s">
        <v>85</v>
      </c>
      <c r="B75" s="43" t="s">
        <v>224</v>
      </c>
      <c r="C75" s="80">
        <v>45670</v>
      </c>
      <c r="D75" s="66">
        <v>45850</v>
      </c>
      <c r="E75" s="86">
        <v>27020040</v>
      </c>
      <c r="F75" s="47">
        <v>27020040</v>
      </c>
      <c r="G75" s="74">
        <v>25218704</v>
      </c>
      <c r="H75" s="76">
        <f t="shared" si="4"/>
        <v>0.93333333333333335</v>
      </c>
      <c r="I75" s="49">
        <f t="shared" si="5"/>
        <v>1801336</v>
      </c>
      <c r="J75" s="49"/>
      <c r="K75" s="49"/>
      <c r="L75" s="50" t="s">
        <v>9</v>
      </c>
      <c r="M75" s="46">
        <f>VLOOKUP($A$2:$A$307,[1]Hoja2!$E$1:$G$307,2,0)</f>
        <v>27020040</v>
      </c>
      <c r="N75" s="46">
        <f>VLOOKUP($A$2:$A$307,[1]Hoja2!$E$1:$G$307,3,0)</f>
        <v>25218704</v>
      </c>
      <c r="O75" s="17" t="b">
        <f t="shared" si="6"/>
        <v>1</v>
      </c>
      <c r="P75" s="17">
        <f t="shared" si="7"/>
        <v>0</v>
      </c>
      <c r="Q75" s="13"/>
      <c r="R75" s="13"/>
      <c r="S75" s="65"/>
    </row>
    <row r="76" spans="1:19" ht="63.75" hidden="1" x14ac:dyDescent="0.2">
      <c r="A76" s="44" t="s">
        <v>86</v>
      </c>
      <c r="B76" s="43" t="s">
        <v>362</v>
      </c>
      <c r="C76" s="80">
        <v>45671</v>
      </c>
      <c r="D76" s="66">
        <v>45851</v>
      </c>
      <c r="E76" s="86">
        <v>40980786</v>
      </c>
      <c r="F76" s="47">
        <v>40980786</v>
      </c>
      <c r="G76" s="74">
        <v>38021063</v>
      </c>
      <c r="H76" s="76">
        <f t="shared" si="4"/>
        <v>0.92777778835183888</v>
      </c>
      <c r="I76" s="49">
        <f t="shared" si="5"/>
        <v>2959723</v>
      </c>
      <c r="J76" s="49"/>
      <c r="K76" s="49"/>
      <c r="L76" s="50" t="s">
        <v>9</v>
      </c>
      <c r="M76" s="46">
        <f>VLOOKUP($A$2:$A$307,[1]Hoja2!$E$1:$G$307,2,0)</f>
        <v>40980786</v>
      </c>
      <c r="N76" s="46">
        <f>VLOOKUP($A$2:$A$307,[1]Hoja2!$E$1:$G$307,3,0)</f>
        <v>38021063</v>
      </c>
      <c r="O76" s="17" t="b">
        <f t="shared" si="6"/>
        <v>1</v>
      </c>
      <c r="P76" s="17">
        <f t="shared" si="7"/>
        <v>0</v>
      </c>
      <c r="Q76" s="13"/>
      <c r="R76" s="13"/>
      <c r="S76" s="65"/>
    </row>
    <row r="77" spans="1:19" ht="51" hidden="1" x14ac:dyDescent="0.2">
      <c r="A77" s="44" t="s">
        <v>87</v>
      </c>
      <c r="B77" s="43" t="s">
        <v>363</v>
      </c>
      <c r="C77" s="80">
        <v>45671</v>
      </c>
      <c r="D77" s="66">
        <v>45850</v>
      </c>
      <c r="E77" s="86">
        <v>36879102</v>
      </c>
      <c r="F77" s="47">
        <v>36879102</v>
      </c>
      <c r="G77" s="74">
        <v>34215611</v>
      </c>
      <c r="H77" s="76">
        <f t="shared" si="4"/>
        <v>0.92777776964308944</v>
      </c>
      <c r="I77" s="49">
        <f t="shared" si="5"/>
        <v>2663491</v>
      </c>
      <c r="J77" s="49"/>
      <c r="K77" s="49"/>
      <c r="L77" s="50" t="s">
        <v>9</v>
      </c>
      <c r="M77" s="46">
        <f>VLOOKUP($A$2:$A$307,[1]Hoja2!$E$1:$G$307,2,0)</f>
        <v>36879102</v>
      </c>
      <c r="N77" s="46">
        <f>VLOOKUP($A$2:$A$307,[1]Hoja2!$E$1:$G$307,3,0)</f>
        <v>34215611</v>
      </c>
      <c r="O77" s="17" t="b">
        <f t="shared" si="6"/>
        <v>1</v>
      </c>
      <c r="P77" s="17">
        <f t="shared" si="7"/>
        <v>0</v>
      </c>
      <c r="Q77" s="13"/>
      <c r="R77" s="13"/>
      <c r="S77" s="65"/>
    </row>
    <row r="78" spans="1:19" ht="51" hidden="1" x14ac:dyDescent="0.2">
      <c r="A78" s="44" t="s">
        <v>88</v>
      </c>
      <c r="B78" s="43" t="s">
        <v>364</v>
      </c>
      <c r="C78" s="80">
        <v>45671</v>
      </c>
      <c r="D78" s="66">
        <v>45851</v>
      </c>
      <c r="E78" s="86">
        <v>28960818</v>
      </c>
      <c r="F78" s="47">
        <v>28960818</v>
      </c>
      <c r="G78" s="74">
        <v>26869203</v>
      </c>
      <c r="H78" s="76">
        <f t="shared" si="4"/>
        <v>0.92777776511699361</v>
      </c>
      <c r="I78" s="49">
        <f t="shared" si="5"/>
        <v>2091615</v>
      </c>
      <c r="J78" s="49"/>
      <c r="K78" s="49"/>
      <c r="L78" s="50" t="s">
        <v>9</v>
      </c>
      <c r="M78" s="46">
        <f>VLOOKUP($A$2:$A$307,[1]Hoja2!$E$1:$G$307,2,0)</f>
        <v>28960818</v>
      </c>
      <c r="N78" s="46">
        <f>VLOOKUP($A$2:$A$307,[1]Hoja2!$E$1:$G$307,3,0)</f>
        <v>26869203</v>
      </c>
      <c r="O78" s="17" t="b">
        <f t="shared" si="6"/>
        <v>1</v>
      </c>
      <c r="P78" s="17">
        <f t="shared" si="7"/>
        <v>0</v>
      </c>
      <c r="Q78" s="13"/>
      <c r="R78" s="13"/>
      <c r="S78" s="65"/>
    </row>
    <row r="79" spans="1:19" ht="76.5" hidden="1" x14ac:dyDescent="0.2">
      <c r="A79" s="44" t="s">
        <v>89</v>
      </c>
      <c r="B79" s="43" t="s">
        <v>365</v>
      </c>
      <c r="C79" s="80">
        <v>45671</v>
      </c>
      <c r="D79" s="66">
        <v>45851</v>
      </c>
      <c r="E79" s="86">
        <v>36879102</v>
      </c>
      <c r="F79" s="47">
        <v>36879102</v>
      </c>
      <c r="G79" s="74">
        <v>34215611</v>
      </c>
      <c r="H79" s="76">
        <f t="shared" si="4"/>
        <v>0.92777776964308944</v>
      </c>
      <c r="I79" s="49">
        <f t="shared" si="5"/>
        <v>2663491</v>
      </c>
      <c r="J79" s="49"/>
      <c r="K79" s="49"/>
      <c r="L79" s="50" t="s">
        <v>9</v>
      </c>
      <c r="M79" s="46">
        <f>VLOOKUP($A$2:$A$307,[1]Hoja2!$E$1:$G$307,2,0)</f>
        <v>36879102</v>
      </c>
      <c r="N79" s="46">
        <f>VLOOKUP($A$2:$A$307,[1]Hoja2!$E$1:$G$307,3,0)</f>
        <v>34215611</v>
      </c>
      <c r="O79" s="17" t="b">
        <f t="shared" si="6"/>
        <v>1</v>
      </c>
      <c r="P79" s="17">
        <f t="shared" si="7"/>
        <v>0</v>
      </c>
      <c r="Q79" s="13"/>
      <c r="R79" s="13"/>
      <c r="S79" s="65"/>
    </row>
    <row r="80" spans="1:19" ht="38.25" hidden="1" x14ac:dyDescent="0.2">
      <c r="A80" s="44" t="s">
        <v>90</v>
      </c>
      <c r="B80" s="43" t="s">
        <v>366</v>
      </c>
      <c r="C80" s="80">
        <v>45671</v>
      </c>
      <c r="D80" s="66">
        <v>45851</v>
      </c>
      <c r="E80" s="86">
        <v>27020040</v>
      </c>
      <c r="F80" s="47">
        <v>27020040</v>
      </c>
      <c r="G80" s="74">
        <v>25068593</v>
      </c>
      <c r="H80" s="76">
        <f t="shared" si="4"/>
        <v>0.92777779011430039</v>
      </c>
      <c r="I80" s="49">
        <f t="shared" si="5"/>
        <v>1951447</v>
      </c>
      <c r="J80" s="49"/>
      <c r="K80" s="49"/>
      <c r="L80" s="50" t="s">
        <v>9</v>
      </c>
      <c r="M80" s="46">
        <f>VLOOKUP($A$2:$A$307,[1]Hoja2!$E$1:$G$307,2,0)</f>
        <v>27020040</v>
      </c>
      <c r="N80" s="46">
        <f>VLOOKUP($A$2:$A$307,[1]Hoja2!$E$1:$G$307,3,0)</f>
        <v>25068593</v>
      </c>
      <c r="O80" s="17" t="b">
        <f t="shared" si="6"/>
        <v>1</v>
      </c>
      <c r="P80" s="17">
        <f t="shared" si="7"/>
        <v>0</v>
      </c>
      <c r="Q80" s="13"/>
      <c r="R80" s="13"/>
      <c r="S80" s="65"/>
    </row>
    <row r="81" spans="1:19" ht="63.75" hidden="1" x14ac:dyDescent="0.2">
      <c r="A81" s="44" t="s">
        <v>91</v>
      </c>
      <c r="B81" s="43" t="s">
        <v>225</v>
      </c>
      <c r="C81" s="80">
        <v>45671</v>
      </c>
      <c r="D81" s="66">
        <v>45851</v>
      </c>
      <c r="E81" s="86">
        <v>40980786</v>
      </c>
      <c r="F81" s="47">
        <v>40980786</v>
      </c>
      <c r="G81" s="74">
        <v>38021063</v>
      </c>
      <c r="H81" s="76">
        <f t="shared" si="4"/>
        <v>0.92777778835183888</v>
      </c>
      <c r="I81" s="49">
        <f t="shared" si="5"/>
        <v>2959723</v>
      </c>
      <c r="J81" s="49"/>
      <c r="K81" s="49"/>
      <c r="L81" s="50" t="s">
        <v>9</v>
      </c>
      <c r="M81" s="46">
        <f>VLOOKUP($A$2:$A$307,[1]Hoja2!$E$1:$G$307,2,0)</f>
        <v>40980786</v>
      </c>
      <c r="N81" s="46">
        <f>VLOOKUP($A$2:$A$307,[1]Hoja2!$E$1:$G$307,3,0)</f>
        <v>38021063</v>
      </c>
      <c r="O81" s="17" t="b">
        <f t="shared" si="6"/>
        <v>1</v>
      </c>
      <c r="P81" s="17">
        <f t="shared" si="7"/>
        <v>0</v>
      </c>
      <c r="Q81" s="13"/>
      <c r="R81" s="13"/>
      <c r="S81" s="65"/>
    </row>
    <row r="82" spans="1:19" ht="76.5" hidden="1" x14ac:dyDescent="0.2">
      <c r="A82" s="44" t="s">
        <v>92</v>
      </c>
      <c r="B82" s="43" t="s">
        <v>367</v>
      </c>
      <c r="C82" s="80">
        <v>45671</v>
      </c>
      <c r="D82" s="66">
        <v>45851</v>
      </c>
      <c r="E82" s="86">
        <v>49175130</v>
      </c>
      <c r="F82" s="47">
        <v>49175130</v>
      </c>
      <c r="G82" s="74">
        <v>45623593</v>
      </c>
      <c r="H82" s="76">
        <f t="shared" si="4"/>
        <v>0.92777778116702492</v>
      </c>
      <c r="I82" s="49">
        <f t="shared" si="5"/>
        <v>3551537</v>
      </c>
      <c r="J82" s="49"/>
      <c r="K82" s="49"/>
      <c r="L82" s="50" t="s">
        <v>9</v>
      </c>
      <c r="M82" s="46">
        <f>VLOOKUP($A$2:$A$307,[1]Hoja2!$E$1:$G$307,2,0)</f>
        <v>49175130</v>
      </c>
      <c r="N82" s="46">
        <f>VLOOKUP($A$2:$A$307,[1]Hoja2!$E$1:$G$307,3,0)</f>
        <v>45623593</v>
      </c>
      <c r="O82" s="17" t="b">
        <f t="shared" si="6"/>
        <v>1</v>
      </c>
      <c r="P82" s="17">
        <f t="shared" si="7"/>
        <v>0</v>
      </c>
      <c r="Q82" s="13"/>
      <c r="R82" s="13"/>
      <c r="S82" s="65"/>
    </row>
    <row r="83" spans="1:19" ht="76.5" hidden="1" x14ac:dyDescent="0.2">
      <c r="A83" s="44" t="s">
        <v>93</v>
      </c>
      <c r="B83" s="43" t="s">
        <v>368</v>
      </c>
      <c r="C83" s="80">
        <v>45671</v>
      </c>
      <c r="D83" s="66">
        <v>45851</v>
      </c>
      <c r="E83" s="86">
        <v>45077946</v>
      </c>
      <c r="F83" s="47">
        <v>45077946</v>
      </c>
      <c r="G83" s="74">
        <v>41822317</v>
      </c>
      <c r="H83" s="76">
        <f t="shared" si="4"/>
        <v>0.92777778739075645</v>
      </c>
      <c r="I83" s="49">
        <f t="shared" si="5"/>
        <v>3255629</v>
      </c>
      <c r="J83" s="49"/>
      <c r="K83" s="49"/>
      <c r="L83" s="50" t="s">
        <v>9</v>
      </c>
      <c r="M83" s="46">
        <f>VLOOKUP($A$2:$A$307,[1]Hoja2!$E$1:$G$307,2,0)</f>
        <v>45077946</v>
      </c>
      <c r="N83" s="46">
        <f>VLOOKUP($A$2:$A$307,[1]Hoja2!$E$1:$G$307,3,0)</f>
        <v>41822317</v>
      </c>
      <c r="O83" s="17" t="b">
        <f t="shared" si="6"/>
        <v>1</v>
      </c>
      <c r="P83" s="17">
        <f t="shared" si="7"/>
        <v>0</v>
      </c>
      <c r="Q83" s="13"/>
      <c r="R83" s="13"/>
      <c r="S83" s="65"/>
    </row>
    <row r="84" spans="1:19" ht="76.5" hidden="1" x14ac:dyDescent="0.2">
      <c r="A84" s="44" t="s">
        <v>94</v>
      </c>
      <c r="B84" s="43" t="s">
        <v>369</v>
      </c>
      <c r="C84" s="80">
        <v>45671</v>
      </c>
      <c r="D84" s="66">
        <v>45851</v>
      </c>
      <c r="E84" s="86">
        <v>49175130</v>
      </c>
      <c r="F84" s="47">
        <v>49175130</v>
      </c>
      <c r="G84" s="74">
        <v>39066909</v>
      </c>
      <c r="H84" s="76">
        <f t="shared" si="4"/>
        <v>0.7944444478336915</v>
      </c>
      <c r="I84" s="49">
        <f t="shared" si="5"/>
        <v>10108221</v>
      </c>
      <c r="J84" s="49"/>
      <c r="K84" s="49"/>
      <c r="L84" s="50" t="s">
        <v>9</v>
      </c>
      <c r="M84" s="46">
        <f>VLOOKUP($A$2:$A$307,[1]Hoja2!$E$1:$G$307,2,0)</f>
        <v>49175130</v>
      </c>
      <c r="N84" s="46">
        <f>VLOOKUP($A$2:$A$307,[1]Hoja2!$E$1:$G$307,3,0)</f>
        <v>39066909</v>
      </c>
      <c r="O84" s="17" t="b">
        <f t="shared" si="6"/>
        <v>1</v>
      </c>
      <c r="P84" s="17">
        <f t="shared" si="7"/>
        <v>0</v>
      </c>
      <c r="Q84" s="13"/>
      <c r="R84" s="13"/>
      <c r="S84" s="65"/>
    </row>
    <row r="85" spans="1:19" ht="63.75" hidden="1" x14ac:dyDescent="0.2">
      <c r="A85" s="44" t="s">
        <v>95</v>
      </c>
      <c r="B85" s="43" t="s">
        <v>370</v>
      </c>
      <c r="C85" s="80">
        <v>45671</v>
      </c>
      <c r="D85" s="66">
        <v>45851</v>
      </c>
      <c r="E85" s="86">
        <v>45077946</v>
      </c>
      <c r="F85" s="47">
        <v>45077946</v>
      </c>
      <c r="G85" s="74">
        <v>41822317</v>
      </c>
      <c r="H85" s="76">
        <f t="shared" si="4"/>
        <v>0.92777778739075645</v>
      </c>
      <c r="I85" s="49">
        <f t="shared" si="5"/>
        <v>3255629</v>
      </c>
      <c r="J85" s="49"/>
      <c r="K85" s="49"/>
      <c r="L85" s="50" t="s">
        <v>9</v>
      </c>
      <c r="M85" s="46">
        <f>VLOOKUP($A$2:$A$307,[1]Hoja2!$E$1:$G$307,2,0)</f>
        <v>45077946</v>
      </c>
      <c r="N85" s="46">
        <f>VLOOKUP($A$2:$A$307,[1]Hoja2!$E$1:$G$307,3,0)</f>
        <v>41822317</v>
      </c>
      <c r="O85" s="17" t="b">
        <f t="shared" si="6"/>
        <v>1</v>
      </c>
      <c r="P85" s="17">
        <f t="shared" si="7"/>
        <v>0</v>
      </c>
      <c r="Q85" s="13"/>
      <c r="R85" s="13"/>
      <c r="S85" s="65"/>
    </row>
    <row r="86" spans="1:19" ht="63.75" hidden="1" x14ac:dyDescent="0.2">
      <c r="A86" s="44" t="s">
        <v>96</v>
      </c>
      <c r="B86" s="43" t="s">
        <v>371</v>
      </c>
      <c r="C86" s="80">
        <v>45671</v>
      </c>
      <c r="D86" s="66">
        <v>45851</v>
      </c>
      <c r="E86" s="86">
        <v>49175130</v>
      </c>
      <c r="F86" s="47">
        <v>49175130</v>
      </c>
      <c r="G86" s="74">
        <v>45623593</v>
      </c>
      <c r="H86" s="76">
        <f t="shared" si="4"/>
        <v>0.92777778116702492</v>
      </c>
      <c r="I86" s="49">
        <f t="shared" si="5"/>
        <v>3551537</v>
      </c>
      <c r="J86" s="49"/>
      <c r="K86" s="49"/>
      <c r="L86" s="50" t="s">
        <v>9</v>
      </c>
      <c r="M86" s="46">
        <f>VLOOKUP($A$2:$A$307,[1]Hoja2!$E$1:$G$307,2,0)</f>
        <v>49175130</v>
      </c>
      <c r="N86" s="46">
        <f>VLOOKUP($A$2:$A$307,[1]Hoja2!$E$1:$G$307,3,0)</f>
        <v>45623593</v>
      </c>
      <c r="O86" s="17" t="b">
        <f t="shared" si="6"/>
        <v>1</v>
      </c>
      <c r="P86" s="17">
        <f t="shared" si="7"/>
        <v>0</v>
      </c>
      <c r="Q86" s="13"/>
      <c r="R86" s="13"/>
      <c r="S86" s="65"/>
    </row>
    <row r="87" spans="1:19" ht="63.75" hidden="1" x14ac:dyDescent="0.2">
      <c r="A87" s="44" t="s">
        <v>97</v>
      </c>
      <c r="B87" s="43" t="s">
        <v>372</v>
      </c>
      <c r="C87" s="80">
        <v>45671</v>
      </c>
      <c r="D87" s="66">
        <v>45851</v>
      </c>
      <c r="E87" s="86">
        <v>49175130</v>
      </c>
      <c r="F87" s="47">
        <v>49175130</v>
      </c>
      <c r="G87" s="74">
        <v>45623593</v>
      </c>
      <c r="H87" s="76">
        <f t="shared" si="4"/>
        <v>0.92777778116702492</v>
      </c>
      <c r="I87" s="49">
        <f t="shared" si="5"/>
        <v>3551537</v>
      </c>
      <c r="J87" s="49"/>
      <c r="K87" s="49"/>
      <c r="L87" s="50" t="s">
        <v>9</v>
      </c>
      <c r="M87" s="46">
        <f>VLOOKUP($A$2:$A$307,[1]Hoja2!$E$1:$G$307,2,0)</f>
        <v>49175130</v>
      </c>
      <c r="N87" s="46">
        <f>VLOOKUP($A$2:$A$307,[1]Hoja2!$E$1:$G$307,3,0)</f>
        <v>45623593</v>
      </c>
      <c r="O87" s="17" t="b">
        <f t="shared" si="6"/>
        <v>1</v>
      </c>
      <c r="P87" s="17">
        <f t="shared" si="7"/>
        <v>0</v>
      </c>
      <c r="Q87" s="13"/>
      <c r="R87" s="13"/>
      <c r="S87" s="65"/>
    </row>
    <row r="88" spans="1:19" ht="63.75" hidden="1" x14ac:dyDescent="0.2">
      <c r="A88" s="44" t="s">
        <v>98</v>
      </c>
      <c r="B88" s="43" t="s">
        <v>373</v>
      </c>
      <c r="C88" s="80">
        <v>45671</v>
      </c>
      <c r="D88" s="66">
        <v>45851</v>
      </c>
      <c r="E88" s="86">
        <v>49175130</v>
      </c>
      <c r="F88" s="47">
        <v>49175130</v>
      </c>
      <c r="G88" s="74">
        <v>45623593</v>
      </c>
      <c r="H88" s="76">
        <f t="shared" si="4"/>
        <v>0.92777778116702492</v>
      </c>
      <c r="I88" s="49">
        <f t="shared" si="5"/>
        <v>3551537</v>
      </c>
      <c r="J88" s="49"/>
      <c r="K88" s="49"/>
      <c r="L88" s="50" t="s">
        <v>9</v>
      </c>
      <c r="M88" s="46">
        <f>VLOOKUP($A$2:$A$307,[1]Hoja2!$E$1:$G$307,2,0)</f>
        <v>49175130</v>
      </c>
      <c r="N88" s="46">
        <f>VLOOKUP($A$2:$A$307,[1]Hoja2!$E$1:$G$307,3,0)</f>
        <v>45623593</v>
      </c>
      <c r="O88" s="17" t="b">
        <f t="shared" si="6"/>
        <v>1</v>
      </c>
      <c r="P88" s="17">
        <f t="shared" si="7"/>
        <v>0</v>
      </c>
      <c r="Q88" s="13"/>
      <c r="R88" s="13"/>
      <c r="S88" s="65"/>
    </row>
    <row r="89" spans="1:19" ht="51" hidden="1" x14ac:dyDescent="0.2">
      <c r="A89" s="44" t="s">
        <v>99</v>
      </c>
      <c r="B89" s="43" t="s">
        <v>374</v>
      </c>
      <c r="C89" s="80">
        <v>45671</v>
      </c>
      <c r="D89" s="66">
        <v>45851</v>
      </c>
      <c r="E89" s="86">
        <v>28960818</v>
      </c>
      <c r="F89" s="47">
        <v>28960818</v>
      </c>
      <c r="G89" s="74">
        <v>26869203</v>
      </c>
      <c r="H89" s="76">
        <f t="shared" si="4"/>
        <v>0.92777776511699361</v>
      </c>
      <c r="I89" s="49">
        <f t="shared" si="5"/>
        <v>2091615</v>
      </c>
      <c r="J89" s="49"/>
      <c r="K89" s="49"/>
      <c r="L89" s="50" t="s">
        <v>9</v>
      </c>
      <c r="M89" s="46">
        <f>VLOOKUP($A$2:$A$307,[1]Hoja2!$E$1:$G$307,2,0)</f>
        <v>28960818</v>
      </c>
      <c r="N89" s="46">
        <f>VLOOKUP($A$2:$A$307,[1]Hoja2!$E$1:$G$307,3,0)</f>
        <v>26869203</v>
      </c>
      <c r="O89" s="17" t="b">
        <f t="shared" si="6"/>
        <v>1</v>
      </c>
      <c r="P89" s="17">
        <f t="shared" si="7"/>
        <v>0</v>
      </c>
      <c r="Q89" s="13"/>
      <c r="R89" s="13"/>
      <c r="S89" s="65"/>
    </row>
    <row r="90" spans="1:19" ht="51" hidden="1" x14ac:dyDescent="0.2">
      <c r="A90" s="44" t="s">
        <v>100</v>
      </c>
      <c r="B90" s="43" t="s">
        <v>375</v>
      </c>
      <c r="C90" s="80">
        <v>45671</v>
      </c>
      <c r="D90" s="66">
        <v>45851</v>
      </c>
      <c r="E90" s="86">
        <v>32786400</v>
      </c>
      <c r="F90" s="47">
        <v>32786400</v>
      </c>
      <c r="G90" s="74">
        <v>30418493</v>
      </c>
      <c r="H90" s="76">
        <f t="shared" si="4"/>
        <v>0.92777776761096065</v>
      </c>
      <c r="I90" s="49">
        <f t="shared" si="5"/>
        <v>2367907</v>
      </c>
      <c r="J90" s="49"/>
      <c r="K90" s="49"/>
      <c r="L90" s="50" t="s">
        <v>9</v>
      </c>
      <c r="M90" s="46">
        <f>VLOOKUP($A$2:$A$307,[1]Hoja2!$E$1:$G$307,2,0)</f>
        <v>32786400</v>
      </c>
      <c r="N90" s="46">
        <f>VLOOKUP($A$2:$A$307,[1]Hoja2!$E$1:$G$307,3,0)</f>
        <v>30418493</v>
      </c>
      <c r="O90" s="17" t="b">
        <f t="shared" si="6"/>
        <v>1</v>
      </c>
      <c r="P90" s="17">
        <f t="shared" si="7"/>
        <v>0</v>
      </c>
      <c r="Q90" s="13"/>
      <c r="R90" s="13"/>
      <c r="S90" s="65"/>
    </row>
    <row r="91" spans="1:19" ht="76.5" hidden="1" x14ac:dyDescent="0.2">
      <c r="A91" s="44" t="s">
        <v>101</v>
      </c>
      <c r="B91" s="43" t="s">
        <v>226</v>
      </c>
      <c r="C91" s="80">
        <v>45671</v>
      </c>
      <c r="D91" s="66">
        <v>45851</v>
      </c>
      <c r="E91" s="86">
        <v>16212030</v>
      </c>
      <c r="F91" s="47">
        <v>16212030</v>
      </c>
      <c r="G91" s="74">
        <v>15041161</v>
      </c>
      <c r="H91" s="76">
        <f t="shared" si="4"/>
        <v>0.92777776749734608</v>
      </c>
      <c r="I91" s="49">
        <f t="shared" si="5"/>
        <v>1170869</v>
      </c>
      <c r="J91" s="49"/>
      <c r="K91" s="49"/>
      <c r="L91" s="50" t="s">
        <v>9</v>
      </c>
      <c r="M91" s="46">
        <f>VLOOKUP($A$2:$A$307,[1]Hoja2!$E$1:$G$307,2,0)</f>
        <v>16212030</v>
      </c>
      <c r="N91" s="46">
        <f>VLOOKUP($A$2:$A$307,[1]Hoja2!$E$1:$G$307,3,0)</f>
        <v>15041161</v>
      </c>
      <c r="O91" s="17" t="b">
        <f t="shared" si="6"/>
        <v>1</v>
      </c>
      <c r="P91" s="17">
        <f t="shared" si="7"/>
        <v>0</v>
      </c>
      <c r="Q91" s="13"/>
      <c r="R91" s="13"/>
      <c r="S91" s="65"/>
    </row>
    <row r="92" spans="1:19" ht="63.75" hidden="1" x14ac:dyDescent="0.2">
      <c r="A92" s="44" t="s">
        <v>102</v>
      </c>
      <c r="B92" s="43" t="s">
        <v>376</v>
      </c>
      <c r="C92" s="80">
        <v>45671</v>
      </c>
      <c r="D92" s="66">
        <v>45851</v>
      </c>
      <c r="E92" s="86">
        <v>20715366</v>
      </c>
      <c r="F92" s="47">
        <v>20715366</v>
      </c>
      <c r="G92" s="74">
        <v>19219256</v>
      </c>
      <c r="H92" s="76">
        <f t="shared" si="4"/>
        <v>0.92777776651399735</v>
      </c>
      <c r="I92" s="49">
        <f t="shared" si="5"/>
        <v>1496110</v>
      </c>
      <c r="J92" s="49"/>
      <c r="K92" s="49"/>
      <c r="L92" s="50" t="s">
        <v>9</v>
      </c>
      <c r="M92" s="46">
        <f>VLOOKUP($A$2:$A$307,[1]Hoja2!$E$1:$G$307,2,0)</f>
        <v>20715366</v>
      </c>
      <c r="N92" s="46">
        <f>VLOOKUP($A$2:$A$307,[1]Hoja2!$E$1:$G$307,3,0)</f>
        <v>19219256</v>
      </c>
      <c r="O92" s="17" t="b">
        <f t="shared" si="6"/>
        <v>1</v>
      </c>
      <c r="P92" s="17">
        <f t="shared" si="7"/>
        <v>0</v>
      </c>
      <c r="Q92" s="13"/>
      <c r="R92" s="13"/>
      <c r="S92" s="65"/>
    </row>
    <row r="93" spans="1:19" ht="51" hidden="1" x14ac:dyDescent="0.2">
      <c r="A93" s="44" t="s">
        <v>103</v>
      </c>
      <c r="B93" s="43" t="s">
        <v>227</v>
      </c>
      <c r="C93" s="80">
        <v>45671</v>
      </c>
      <c r="D93" s="66">
        <v>45851</v>
      </c>
      <c r="E93" s="86">
        <v>16212030</v>
      </c>
      <c r="F93" s="47">
        <v>16212030</v>
      </c>
      <c r="G93" s="74">
        <v>15041161</v>
      </c>
      <c r="H93" s="76">
        <f t="shared" si="4"/>
        <v>0.92777776749734608</v>
      </c>
      <c r="I93" s="49">
        <f t="shared" si="5"/>
        <v>1170869</v>
      </c>
      <c r="J93" s="49"/>
      <c r="K93" s="49"/>
      <c r="L93" s="50" t="s">
        <v>9</v>
      </c>
      <c r="M93" s="46">
        <f>VLOOKUP($A$2:$A$307,[1]Hoja2!$E$1:$G$307,2,0)</f>
        <v>16212030</v>
      </c>
      <c r="N93" s="46">
        <f>VLOOKUP($A$2:$A$307,[1]Hoja2!$E$1:$G$307,3,0)</f>
        <v>15041161</v>
      </c>
      <c r="O93" s="17" t="b">
        <f t="shared" si="6"/>
        <v>1</v>
      </c>
      <c r="P93" s="17">
        <f t="shared" si="7"/>
        <v>0</v>
      </c>
      <c r="Q93" s="13"/>
      <c r="R93" s="13"/>
      <c r="S93" s="65"/>
    </row>
    <row r="94" spans="1:19" ht="76.5" hidden="1" x14ac:dyDescent="0.2">
      <c r="A94" s="44" t="s">
        <v>104</v>
      </c>
      <c r="B94" s="43" t="s">
        <v>377</v>
      </c>
      <c r="C94" s="80">
        <v>45671</v>
      </c>
      <c r="D94" s="66">
        <v>45851</v>
      </c>
      <c r="E94" s="86">
        <v>36879102</v>
      </c>
      <c r="F94" s="47">
        <v>36879102</v>
      </c>
      <c r="G94" s="74">
        <v>34215611</v>
      </c>
      <c r="H94" s="76">
        <f t="shared" si="4"/>
        <v>0.92777776964308944</v>
      </c>
      <c r="I94" s="49">
        <f t="shared" si="5"/>
        <v>2663491</v>
      </c>
      <c r="J94" s="49"/>
      <c r="K94" s="49"/>
      <c r="L94" s="50" t="s">
        <v>9</v>
      </c>
      <c r="M94" s="46">
        <f>VLOOKUP($A$2:$A$307,[1]Hoja2!$E$1:$G$307,2,0)</f>
        <v>36879102</v>
      </c>
      <c r="N94" s="46">
        <f>VLOOKUP($A$2:$A$307,[1]Hoja2!$E$1:$G$307,3,0)</f>
        <v>34215611</v>
      </c>
      <c r="O94" s="17" t="b">
        <f t="shared" si="6"/>
        <v>1</v>
      </c>
      <c r="P94" s="17">
        <f t="shared" si="7"/>
        <v>0</v>
      </c>
      <c r="Q94" s="13"/>
      <c r="R94" s="13"/>
      <c r="S94" s="65"/>
    </row>
    <row r="95" spans="1:19" ht="63.75" hidden="1" x14ac:dyDescent="0.2">
      <c r="A95" s="44" t="s">
        <v>105</v>
      </c>
      <c r="B95" s="43" t="s">
        <v>218</v>
      </c>
      <c r="C95" s="80">
        <v>45670</v>
      </c>
      <c r="D95" s="66">
        <v>45850</v>
      </c>
      <c r="E95" s="86">
        <v>27020040</v>
      </c>
      <c r="F95" s="47">
        <v>27020040</v>
      </c>
      <c r="G95" s="74">
        <v>25218704</v>
      </c>
      <c r="H95" s="76">
        <f t="shared" si="4"/>
        <v>0.93333333333333335</v>
      </c>
      <c r="I95" s="49">
        <f t="shared" si="5"/>
        <v>1801336</v>
      </c>
      <c r="J95" s="49"/>
      <c r="K95" s="49"/>
      <c r="L95" s="50" t="s">
        <v>9</v>
      </c>
      <c r="M95" s="46">
        <f>VLOOKUP($A$2:$A$307,[1]Hoja2!$E$1:$G$307,2,0)</f>
        <v>27020040</v>
      </c>
      <c r="N95" s="46">
        <f>VLOOKUP($A$2:$A$307,[1]Hoja2!$E$1:$G$307,3,0)</f>
        <v>25218704</v>
      </c>
      <c r="O95" s="17" t="b">
        <f t="shared" si="6"/>
        <v>1</v>
      </c>
      <c r="P95" s="17">
        <f t="shared" si="7"/>
        <v>0</v>
      </c>
      <c r="Q95" s="13"/>
      <c r="R95" s="13"/>
      <c r="S95" s="65"/>
    </row>
    <row r="96" spans="1:19" ht="63.75" hidden="1" x14ac:dyDescent="0.2">
      <c r="A96" s="44" t="s">
        <v>106</v>
      </c>
      <c r="B96" s="43" t="s">
        <v>218</v>
      </c>
      <c r="C96" s="80">
        <v>45670</v>
      </c>
      <c r="D96" s="66">
        <v>45850</v>
      </c>
      <c r="E96" s="86">
        <v>27020040</v>
      </c>
      <c r="F96" s="47">
        <v>27020040</v>
      </c>
      <c r="G96" s="74">
        <v>25218704</v>
      </c>
      <c r="H96" s="76">
        <f t="shared" si="4"/>
        <v>0.93333333333333335</v>
      </c>
      <c r="I96" s="49">
        <f t="shared" si="5"/>
        <v>1801336</v>
      </c>
      <c r="J96" s="49"/>
      <c r="K96" s="49"/>
      <c r="L96" s="50" t="s">
        <v>9</v>
      </c>
      <c r="M96" s="46">
        <f>VLOOKUP($A$2:$A$307,[1]Hoja2!$E$1:$G$307,2,0)</f>
        <v>27020040</v>
      </c>
      <c r="N96" s="46">
        <f>VLOOKUP($A$2:$A$307,[1]Hoja2!$E$1:$G$307,3,0)</f>
        <v>25218704</v>
      </c>
      <c r="O96" s="17" t="b">
        <f t="shared" si="6"/>
        <v>1</v>
      </c>
      <c r="P96" s="17">
        <f t="shared" si="7"/>
        <v>0</v>
      </c>
      <c r="Q96" s="13"/>
      <c r="R96" s="13"/>
      <c r="S96" s="65"/>
    </row>
    <row r="97" spans="1:19" ht="76.5" hidden="1" x14ac:dyDescent="0.2">
      <c r="A97" s="44" t="s">
        <v>107</v>
      </c>
      <c r="B97" s="43" t="s">
        <v>228</v>
      </c>
      <c r="C97" s="80">
        <v>45670</v>
      </c>
      <c r="D97" s="66">
        <v>45850</v>
      </c>
      <c r="E97" s="86">
        <v>16212030</v>
      </c>
      <c r="F97" s="47">
        <v>16212030</v>
      </c>
      <c r="G97" s="74">
        <v>15131228</v>
      </c>
      <c r="H97" s="76">
        <f t="shared" si="4"/>
        <v>0.93333333333333335</v>
      </c>
      <c r="I97" s="49">
        <f t="shared" si="5"/>
        <v>1080802</v>
      </c>
      <c r="J97" s="49"/>
      <c r="K97" s="49"/>
      <c r="L97" s="50" t="s">
        <v>9</v>
      </c>
      <c r="M97" s="46">
        <f>VLOOKUP($A$2:$A$307,[1]Hoja2!$E$1:$G$307,2,0)</f>
        <v>16212030</v>
      </c>
      <c r="N97" s="46">
        <f>VLOOKUP($A$2:$A$307,[1]Hoja2!$E$1:$G$307,3,0)</f>
        <v>15131228</v>
      </c>
      <c r="O97" s="17" t="b">
        <f t="shared" si="6"/>
        <v>1</v>
      </c>
      <c r="P97" s="17">
        <f t="shared" si="7"/>
        <v>0</v>
      </c>
      <c r="Q97" s="13"/>
      <c r="R97" s="13"/>
      <c r="S97" s="65"/>
    </row>
    <row r="98" spans="1:19" ht="76.5" hidden="1" x14ac:dyDescent="0.2">
      <c r="A98" s="44" t="s">
        <v>108</v>
      </c>
      <c r="B98" s="43" t="s">
        <v>220</v>
      </c>
      <c r="C98" s="80">
        <v>45670</v>
      </c>
      <c r="D98" s="66">
        <v>45850</v>
      </c>
      <c r="E98" s="86">
        <v>16212030</v>
      </c>
      <c r="F98" s="47">
        <v>16212030</v>
      </c>
      <c r="G98" s="74">
        <v>15131228</v>
      </c>
      <c r="H98" s="76">
        <f t="shared" si="4"/>
        <v>0.93333333333333335</v>
      </c>
      <c r="I98" s="49">
        <f t="shared" si="5"/>
        <v>1080802</v>
      </c>
      <c r="J98" s="49"/>
      <c r="K98" s="49"/>
      <c r="L98" s="50" t="s">
        <v>9</v>
      </c>
      <c r="M98" s="46">
        <f>VLOOKUP($A$2:$A$307,[1]Hoja2!$E$1:$G$307,2,0)</f>
        <v>16212030</v>
      </c>
      <c r="N98" s="46">
        <f>VLOOKUP($A$2:$A$307,[1]Hoja2!$E$1:$G$307,3,0)</f>
        <v>15131228</v>
      </c>
      <c r="O98" s="17" t="b">
        <f t="shared" si="6"/>
        <v>1</v>
      </c>
      <c r="P98" s="17">
        <f t="shared" si="7"/>
        <v>0</v>
      </c>
      <c r="Q98" s="13"/>
      <c r="R98" s="13"/>
      <c r="S98" s="65"/>
    </row>
    <row r="99" spans="1:19" ht="76.5" hidden="1" x14ac:dyDescent="0.2">
      <c r="A99" s="44" t="s">
        <v>109</v>
      </c>
      <c r="B99" s="43" t="s">
        <v>220</v>
      </c>
      <c r="C99" s="80">
        <v>45670</v>
      </c>
      <c r="D99" s="66">
        <v>45850</v>
      </c>
      <c r="E99" s="86">
        <v>16212030</v>
      </c>
      <c r="F99" s="47">
        <v>16212030</v>
      </c>
      <c r="G99" s="74">
        <v>12429223</v>
      </c>
      <c r="H99" s="76">
        <f t="shared" si="4"/>
        <v>0.76666666666666672</v>
      </c>
      <c r="I99" s="49">
        <f t="shared" si="5"/>
        <v>3782807</v>
      </c>
      <c r="J99" s="49"/>
      <c r="K99" s="49"/>
      <c r="L99" s="50" t="s">
        <v>9</v>
      </c>
      <c r="M99" s="46">
        <f>VLOOKUP($A$2:$A$307,[1]Hoja2!$E$1:$G$307,2,0)</f>
        <v>16212030</v>
      </c>
      <c r="N99" s="46">
        <f>VLOOKUP($A$2:$A$307,[1]Hoja2!$E$1:$G$307,3,0)</f>
        <v>12429223</v>
      </c>
      <c r="O99" s="17" t="b">
        <f t="shared" si="6"/>
        <v>1</v>
      </c>
      <c r="P99" s="17">
        <f t="shared" si="7"/>
        <v>0</v>
      </c>
      <c r="Q99" s="13"/>
      <c r="R99" s="13"/>
      <c r="S99" s="65"/>
    </row>
    <row r="100" spans="1:19" ht="76.5" hidden="1" x14ac:dyDescent="0.2">
      <c r="A100" s="44" t="s">
        <v>110</v>
      </c>
      <c r="B100" s="43" t="s">
        <v>220</v>
      </c>
      <c r="C100" s="80">
        <v>45670</v>
      </c>
      <c r="D100" s="66">
        <v>45850</v>
      </c>
      <c r="E100" s="86">
        <v>16212030</v>
      </c>
      <c r="F100" s="47">
        <v>16212030</v>
      </c>
      <c r="G100" s="74">
        <v>15131228</v>
      </c>
      <c r="H100" s="76">
        <f t="shared" si="4"/>
        <v>0.93333333333333335</v>
      </c>
      <c r="I100" s="49">
        <f t="shared" si="5"/>
        <v>1080802</v>
      </c>
      <c r="J100" s="49"/>
      <c r="K100" s="49"/>
      <c r="L100" s="50" t="s">
        <v>9</v>
      </c>
      <c r="M100" s="46">
        <f>VLOOKUP($A$2:$A$307,[1]Hoja2!$E$1:$G$307,2,0)</f>
        <v>16212030</v>
      </c>
      <c r="N100" s="46">
        <f>VLOOKUP($A$2:$A$307,[1]Hoja2!$E$1:$G$307,3,0)</f>
        <v>15131228</v>
      </c>
      <c r="O100" s="17" t="b">
        <f t="shared" si="6"/>
        <v>1</v>
      </c>
      <c r="P100" s="17">
        <f t="shared" si="7"/>
        <v>0</v>
      </c>
      <c r="Q100" s="13"/>
      <c r="R100" s="13"/>
      <c r="S100" s="65"/>
    </row>
    <row r="101" spans="1:19" ht="51" hidden="1" x14ac:dyDescent="0.2">
      <c r="A101" s="44" t="s">
        <v>111</v>
      </c>
      <c r="B101" s="43" t="s">
        <v>378</v>
      </c>
      <c r="C101" s="80">
        <v>45671</v>
      </c>
      <c r="D101" s="66">
        <v>45851</v>
      </c>
      <c r="E101" s="86">
        <v>14520000</v>
      </c>
      <c r="F101" s="47">
        <v>14520000</v>
      </c>
      <c r="G101" s="74">
        <v>13471333</v>
      </c>
      <c r="H101" s="76">
        <f t="shared" si="4"/>
        <v>0.92777775482093661</v>
      </c>
      <c r="I101" s="49">
        <f t="shared" si="5"/>
        <v>1048667</v>
      </c>
      <c r="J101" s="49"/>
      <c r="K101" s="49"/>
      <c r="L101" s="50" t="s">
        <v>9</v>
      </c>
      <c r="M101" s="46">
        <f>VLOOKUP($A$2:$A$307,[1]Hoja2!$E$1:$G$307,2,0)</f>
        <v>14520000</v>
      </c>
      <c r="N101" s="46">
        <f>VLOOKUP($A$2:$A$307,[1]Hoja2!$E$1:$G$307,3,0)</f>
        <v>13471333</v>
      </c>
      <c r="O101" s="17" t="b">
        <f t="shared" si="6"/>
        <v>1</v>
      </c>
      <c r="P101" s="17">
        <f t="shared" si="7"/>
        <v>0</v>
      </c>
      <c r="Q101" s="13"/>
      <c r="R101" s="13"/>
      <c r="S101" s="65"/>
    </row>
    <row r="102" spans="1:19" ht="51" hidden="1" x14ac:dyDescent="0.2">
      <c r="A102" s="44" t="s">
        <v>112</v>
      </c>
      <c r="B102" s="43" t="s">
        <v>229</v>
      </c>
      <c r="C102" s="80">
        <v>45671</v>
      </c>
      <c r="D102" s="66">
        <v>45851</v>
      </c>
      <c r="E102" s="86">
        <v>36879102</v>
      </c>
      <c r="F102" s="47">
        <v>36879102</v>
      </c>
      <c r="G102" s="74">
        <v>34215611</v>
      </c>
      <c r="H102" s="76">
        <f t="shared" si="4"/>
        <v>0.92777776964308944</v>
      </c>
      <c r="I102" s="49">
        <f t="shared" si="5"/>
        <v>2663491</v>
      </c>
      <c r="J102" s="49"/>
      <c r="K102" s="49"/>
      <c r="L102" s="50" t="s">
        <v>9</v>
      </c>
      <c r="M102" s="46">
        <f>VLOOKUP($A$2:$A$307,[1]Hoja2!$E$1:$G$307,2,0)</f>
        <v>36879102</v>
      </c>
      <c r="N102" s="46">
        <f>VLOOKUP($A$2:$A$307,[1]Hoja2!$E$1:$G$307,3,0)</f>
        <v>34215611</v>
      </c>
      <c r="O102" s="17" t="b">
        <f t="shared" si="6"/>
        <v>1</v>
      </c>
      <c r="P102" s="17">
        <f t="shared" si="7"/>
        <v>0</v>
      </c>
      <c r="Q102" s="13"/>
      <c r="R102" s="13"/>
      <c r="S102" s="65"/>
    </row>
    <row r="103" spans="1:19" ht="51" hidden="1" x14ac:dyDescent="0.2">
      <c r="A103" s="44" t="s">
        <v>113</v>
      </c>
      <c r="B103" s="43" t="s">
        <v>230</v>
      </c>
      <c r="C103" s="80">
        <v>45673</v>
      </c>
      <c r="D103" s="66">
        <v>45853</v>
      </c>
      <c r="E103" s="86">
        <v>49175130</v>
      </c>
      <c r="F103" s="47">
        <v>49175130</v>
      </c>
      <c r="G103" s="74">
        <v>45077203</v>
      </c>
      <c r="H103" s="76">
        <f t="shared" si="4"/>
        <v>0.91666667683440795</v>
      </c>
      <c r="I103" s="49">
        <f t="shared" si="5"/>
        <v>4097927</v>
      </c>
      <c r="J103" s="49"/>
      <c r="K103" s="49"/>
      <c r="L103" s="50" t="s">
        <v>9</v>
      </c>
      <c r="M103" s="46">
        <f>VLOOKUP($A$2:$A$307,[1]Hoja2!$E$1:$G$307,2,0)</f>
        <v>49175130</v>
      </c>
      <c r="N103" s="46">
        <f>VLOOKUP($A$2:$A$307,[1]Hoja2!$E$1:$G$307,3,0)</f>
        <v>45077203</v>
      </c>
      <c r="O103" s="17" t="b">
        <f t="shared" si="6"/>
        <v>1</v>
      </c>
      <c r="P103" s="17">
        <f t="shared" si="7"/>
        <v>0</v>
      </c>
      <c r="Q103" s="13"/>
      <c r="R103" s="13"/>
      <c r="S103" s="65"/>
    </row>
    <row r="104" spans="1:19" ht="63.75" hidden="1" x14ac:dyDescent="0.2">
      <c r="A104" s="44" t="s">
        <v>114</v>
      </c>
      <c r="B104" s="43" t="s">
        <v>231</v>
      </c>
      <c r="C104" s="80">
        <v>45673</v>
      </c>
      <c r="D104" s="66">
        <v>45853</v>
      </c>
      <c r="E104" s="86">
        <v>45077946</v>
      </c>
      <c r="F104" s="47">
        <v>45077946</v>
      </c>
      <c r="G104" s="74">
        <v>33808460</v>
      </c>
      <c r="H104" s="76">
        <f t="shared" si="4"/>
        <v>0.75000001109189851</v>
      </c>
      <c r="I104" s="49">
        <f t="shared" si="5"/>
        <v>11269486</v>
      </c>
      <c r="J104" s="49"/>
      <c r="K104" s="49"/>
      <c r="L104" s="50" t="s">
        <v>9</v>
      </c>
      <c r="M104" s="46">
        <f>VLOOKUP($A$2:$A$307,[1]Hoja2!$E$1:$G$307,2,0)</f>
        <v>45077946</v>
      </c>
      <c r="N104" s="46">
        <f>VLOOKUP($A$2:$A$307,[1]Hoja2!$E$1:$G$307,3,0)</f>
        <v>33808460</v>
      </c>
      <c r="O104" s="17" t="b">
        <f t="shared" si="6"/>
        <v>1</v>
      </c>
      <c r="P104" s="17">
        <f t="shared" si="7"/>
        <v>0</v>
      </c>
      <c r="Q104" s="13"/>
      <c r="R104" s="13"/>
      <c r="S104" s="65"/>
    </row>
    <row r="105" spans="1:19" ht="51" hidden="1" x14ac:dyDescent="0.2">
      <c r="A105" s="44" t="s">
        <v>115</v>
      </c>
      <c r="B105" s="43" t="s">
        <v>232</v>
      </c>
      <c r="C105" s="80">
        <v>45673</v>
      </c>
      <c r="D105" s="66">
        <v>45853</v>
      </c>
      <c r="E105" s="86">
        <v>40980786</v>
      </c>
      <c r="F105" s="47">
        <v>40980786</v>
      </c>
      <c r="G105" s="74">
        <v>37565721</v>
      </c>
      <c r="H105" s="76">
        <f t="shared" si="4"/>
        <v>0.9166666788675063</v>
      </c>
      <c r="I105" s="49">
        <f t="shared" si="5"/>
        <v>3415065</v>
      </c>
      <c r="J105" s="49"/>
      <c r="K105" s="49"/>
      <c r="L105" s="50" t="s">
        <v>9</v>
      </c>
      <c r="M105" s="46">
        <f>VLOOKUP($A$2:$A$307,[1]Hoja2!$E$1:$G$307,2,0)</f>
        <v>40980786</v>
      </c>
      <c r="N105" s="46">
        <f>VLOOKUP($A$2:$A$307,[1]Hoja2!$E$1:$G$307,3,0)</f>
        <v>37565721</v>
      </c>
      <c r="O105" s="17" t="b">
        <f t="shared" si="6"/>
        <v>1</v>
      </c>
      <c r="P105" s="17">
        <f t="shared" si="7"/>
        <v>0</v>
      </c>
      <c r="Q105" s="13"/>
      <c r="R105" s="13"/>
      <c r="S105" s="65"/>
    </row>
    <row r="106" spans="1:19" ht="76.5" hidden="1" x14ac:dyDescent="0.2">
      <c r="A106" s="44" t="s">
        <v>116</v>
      </c>
      <c r="B106" s="43" t="s">
        <v>233</v>
      </c>
      <c r="C106" s="80">
        <v>45673</v>
      </c>
      <c r="D106" s="66">
        <v>45853</v>
      </c>
      <c r="E106" s="86">
        <v>40980786</v>
      </c>
      <c r="F106" s="47">
        <v>40980786</v>
      </c>
      <c r="G106" s="74">
        <v>37565721</v>
      </c>
      <c r="H106" s="76">
        <f t="shared" si="4"/>
        <v>0.9166666788675063</v>
      </c>
      <c r="I106" s="49">
        <f t="shared" si="5"/>
        <v>3415065</v>
      </c>
      <c r="J106" s="49"/>
      <c r="K106" s="49"/>
      <c r="L106" s="50" t="s">
        <v>9</v>
      </c>
      <c r="M106" s="46">
        <f>VLOOKUP($A$2:$A$307,[1]Hoja2!$E$1:$G$307,2,0)</f>
        <v>40980786</v>
      </c>
      <c r="N106" s="46">
        <f>VLOOKUP($A$2:$A$307,[1]Hoja2!$E$1:$G$307,3,0)</f>
        <v>37565721</v>
      </c>
      <c r="O106" s="17" t="b">
        <f t="shared" si="6"/>
        <v>1</v>
      </c>
      <c r="P106" s="17">
        <f t="shared" si="7"/>
        <v>0</v>
      </c>
      <c r="Q106" s="13"/>
      <c r="R106" s="13"/>
      <c r="S106" s="65"/>
    </row>
    <row r="107" spans="1:19" ht="63.75" hidden="1" x14ac:dyDescent="0.2">
      <c r="A107" s="44" t="s">
        <v>117</v>
      </c>
      <c r="B107" s="43" t="s">
        <v>234</v>
      </c>
      <c r="C107" s="80">
        <v>45673</v>
      </c>
      <c r="D107" s="66">
        <v>45853</v>
      </c>
      <c r="E107" s="86">
        <v>40980786</v>
      </c>
      <c r="F107" s="47">
        <v>40980786</v>
      </c>
      <c r="G107" s="74">
        <v>37565721</v>
      </c>
      <c r="H107" s="76">
        <f t="shared" si="4"/>
        <v>0.9166666788675063</v>
      </c>
      <c r="I107" s="49">
        <f t="shared" si="5"/>
        <v>3415065</v>
      </c>
      <c r="J107" s="49"/>
      <c r="K107" s="49"/>
      <c r="L107" s="50" t="s">
        <v>9</v>
      </c>
      <c r="M107" s="46">
        <f>VLOOKUP($A$2:$A$307,[1]Hoja2!$E$1:$G$307,2,0)</f>
        <v>40980786</v>
      </c>
      <c r="N107" s="46">
        <f>VLOOKUP($A$2:$A$307,[1]Hoja2!$E$1:$G$307,3,0)</f>
        <v>37565721</v>
      </c>
      <c r="O107" s="17" t="b">
        <f t="shared" si="6"/>
        <v>1</v>
      </c>
      <c r="P107" s="17">
        <f t="shared" si="7"/>
        <v>0</v>
      </c>
      <c r="Q107" s="13"/>
      <c r="R107" s="13"/>
      <c r="S107" s="65"/>
    </row>
    <row r="108" spans="1:19" ht="76.5" hidden="1" x14ac:dyDescent="0.2">
      <c r="A108" s="44" t="s">
        <v>118</v>
      </c>
      <c r="B108" s="43" t="s">
        <v>235</v>
      </c>
      <c r="C108" s="80">
        <v>45673</v>
      </c>
      <c r="D108" s="66">
        <v>45853</v>
      </c>
      <c r="E108" s="86">
        <v>36879102</v>
      </c>
      <c r="F108" s="47">
        <v>36879102</v>
      </c>
      <c r="G108" s="74">
        <v>33805844</v>
      </c>
      <c r="H108" s="76">
        <f t="shared" si="4"/>
        <v>0.9166666802244805</v>
      </c>
      <c r="I108" s="49">
        <f t="shared" si="5"/>
        <v>3073258</v>
      </c>
      <c r="J108" s="49"/>
      <c r="K108" s="49"/>
      <c r="L108" s="50" t="s">
        <v>9</v>
      </c>
      <c r="M108" s="46">
        <f>VLOOKUP($A$2:$A$307,[1]Hoja2!$E$1:$G$307,2,0)</f>
        <v>36879102</v>
      </c>
      <c r="N108" s="46">
        <f>VLOOKUP($A$2:$A$307,[1]Hoja2!$E$1:$G$307,3,0)</f>
        <v>33805844</v>
      </c>
      <c r="O108" s="17" t="b">
        <f t="shared" si="6"/>
        <v>1</v>
      </c>
      <c r="P108" s="17">
        <f t="shared" si="7"/>
        <v>0</v>
      </c>
      <c r="Q108" s="13"/>
      <c r="R108" s="13"/>
      <c r="S108" s="65"/>
    </row>
    <row r="109" spans="1:19" ht="63.75" hidden="1" x14ac:dyDescent="0.2">
      <c r="A109" s="44" t="s">
        <v>119</v>
      </c>
      <c r="B109" s="43" t="s">
        <v>236</v>
      </c>
      <c r="C109" s="80">
        <v>45673</v>
      </c>
      <c r="D109" s="66">
        <v>45853</v>
      </c>
      <c r="E109" s="86">
        <v>32786400</v>
      </c>
      <c r="F109" s="47">
        <v>32786400</v>
      </c>
      <c r="G109" s="74">
        <v>30054200</v>
      </c>
      <c r="H109" s="76">
        <f t="shared" si="4"/>
        <v>0.91666666666666663</v>
      </c>
      <c r="I109" s="49">
        <f t="shared" si="5"/>
        <v>2732200</v>
      </c>
      <c r="J109" s="49"/>
      <c r="K109" s="49"/>
      <c r="L109" s="50" t="s">
        <v>9</v>
      </c>
      <c r="M109" s="46">
        <f>VLOOKUP($A$2:$A$307,[1]Hoja2!$E$1:$G$307,2,0)</f>
        <v>32786400</v>
      </c>
      <c r="N109" s="46">
        <f>VLOOKUP($A$2:$A$307,[1]Hoja2!$E$1:$G$307,3,0)</f>
        <v>30054200</v>
      </c>
      <c r="O109" s="17" t="b">
        <f t="shared" si="6"/>
        <v>1</v>
      </c>
      <c r="P109" s="17">
        <f t="shared" si="7"/>
        <v>0</v>
      </c>
      <c r="Q109" s="13"/>
      <c r="R109" s="13"/>
      <c r="S109" s="65"/>
    </row>
    <row r="110" spans="1:19" ht="63.75" hidden="1" x14ac:dyDescent="0.2">
      <c r="A110" s="44" t="s">
        <v>120</v>
      </c>
      <c r="B110" s="43" t="s">
        <v>237</v>
      </c>
      <c r="C110" s="80">
        <v>45673</v>
      </c>
      <c r="D110" s="66">
        <v>45853</v>
      </c>
      <c r="E110" s="86">
        <v>49175130</v>
      </c>
      <c r="F110" s="47">
        <v>49175130</v>
      </c>
      <c r="G110" s="74">
        <v>45077203</v>
      </c>
      <c r="H110" s="76">
        <f t="shared" si="4"/>
        <v>0.91666667683440795</v>
      </c>
      <c r="I110" s="49">
        <f t="shared" si="5"/>
        <v>4097927</v>
      </c>
      <c r="J110" s="49"/>
      <c r="K110" s="49"/>
      <c r="L110" s="50" t="s">
        <v>9</v>
      </c>
      <c r="M110" s="46">
        <f>VLOOKUP($A$2:$A$307,[1]Hoja2!$E$1:$G$307,2,0)</f>
        <v>49175130</v>
      </c>
      <c r="N110" s="46">
        <f>VLOOKUP($A$2:$A$307,[1]Hoja2!$E$1:$G$307,3,0)</f>
        <v>45077203</v>
      </c>
      <c r="O110" s="17" t="b">
        <f t="shared" si="6"/>
        <v>1</v>
      </c>
      <c r="P110" s="17">
        <f t="shared" si="7"/>
        <v>0</v>
      </c>
      <c r="Q110" s="13"/>
      <c r="R110" s="13"/>
      <c r="S110" s="65"/>
    </row>
    <row r="111" spans="1:19" ht="76.5" hidden="1" x14ac:dyDescent="0.2">
      <c r="A111" s="44" t="s">
        <v>121</v>
      </c>
      <c r="B111" s="43" t="s">
        <v>238</v>
      </c>
      <c r="C111" s="80">
        <v>45673</v>
      </c>
      <c r="D111" s="66">
        <v>45853</v>
      </c>
      <c r="E111" s="86">
        <v>40980786</v>
      </c>
      <c r="F111" s="47">
        <v>40980786</v>
      </c>
      <c r="G111" s="74">
        <v>37565721</v>
      </c>
      <c r="H111" s="76">
        <f t="shared" si="4"/>
        <v>0.9166666788675063</v>
      </c>
      <c r="I111" s="49">
        <f t="shared" si="5"/>
        <v>3415065</v>
      </c>
      <c r="J111" s="49"/>
      <c r="K111" s="49"/>
      <c r="L111" s="50" t="s">
        <v>9</v>
      </c>
      <c r="M111" s="46">
        <f>VLOOKUP($A$2:$A$307,[1]Hoja2!$E$1:$G$307,2,0)</f>
        <v>40980786</v>
      </c>
      <c r="N111" s="46">
        <f>VLOOKUP($A$2:$A$307,[1]Hoja2!$E$1:$G$307,3,0)</f>
        <v>37565721</v>
      </c>
      <c r="O111" s="17" t="b">
        <f t="shared" si="6"/>
        <v>1</v>
      </c>
      <c r="P111" s="17">
        <f t="shared" si="7"/>
        <v>0</v>
      </c>
      <c r="Q111" s="13"/>
      <c r="R111" s="13"/>
      <c r="S111" s="65"/>
    </row>
    <row r="112" spans="1:19" ht="63.75" hidden="1" x14ac:dyDescent="0.2">
      <c r="A112" s="44" t="s">
        <v>122</v>
      </c>
      <c r="B112" s="43" t="s">
        <v>239</v>
      </c>
      <c r="C112" s="80">
        <v>45673</v>
      </c>
      <c r="D112" s="66">
        <v>45853</v>
      </c>
      <c r="E112" s="86">
        <v>40980786</v>
      </c>
      <c r="F112" s="47">
        <v>40980786</v>
      </c>
      <c r="G112" s="74">
        <v>37565721</v>
      </c>
      <c r="H112" s="76">
        <f t="shared" si="4"/>
        <v>0.9166666788675063</v>
      </c>
      <c r="I112" s="49">
        <f t="shared" si="5"/>
        <v>3415065</v>
      </c>
      <c r="J112" s="49"/>
      <c r="K112" s="49"/>
      <c r="L112" s="50" t="s">
        <v>9</v>
      </c>
      <c r="M112" s="46">
        <f>VLOOKUP($A$2:$A$307,[1]Hoja2!$E$1:$G$307,2,0)</f>
        <v>40980786</v>
      </c>
      <c r="N112" s="46">
        <f>VLOOKUP($A$2:$A$307,[1]Hoja2!$E$1:$G$307,3,0)</f>
        <v>37565721</v>
      </c>
      <c r="O112" s="17" t="b">
        <f t="shared" si="6"/>
        <v>1</v>
      </c>
      <c r="P112" s="17">
        <f t="shared" si="7"/>
        <v>0</v>
      </c>
      <c r="Q112" s="13"/>
      <c r="R112" s="13"/>
      <c r="S112" s="65"/>
    </row>
    <row r="113" spans="1:19" ht="63.75" hidden="1" x14ac:dyDescent="0.2">
      <c r="A113" s="44" t="s">
        <v>123</v>
      </c>
      <c r="B113" s="43" t="s">
        <v>240</v>
      </c>
      <c r="C113" s="80">
        <v>45673</v>
      </c>
      <c r="D113" s="66">
        <v>45853</v>
      </c>
      <c r="E113" s="86">
        <v>45077946</v>
      </c>
      <c r="F113" s="47">
        <v>45077946</v>
      </c>
      <c r="G113" s="74">
        <v>41321451</v>
      </c>
      <c r="H113" s="76">
        <f t="shared" si="4"/>
        <v>0.91666667775856514</v>
      </c>
      <c r="I113" s="49">
        <f t="shared" si="5"/>
        <v>3756495</v>
      </c>
      <c r="J113" s="49"/>
      <c r="K113" s="49"/>
      <c r="L113" s="50" t="s">
        <v>9</v>
      </c>
      <c r="M113" s="46">
        <f>VLOOKUP($A$2:$A$307,[1]Hoja2!$E$1:$G$307,2,0)</f>
        <v>45077946</v>
      </c>
      <c r="N113" s="46">
        <f>VLOOKUP($A$2:$A$307,[1]Hoja2!$E$1:$G$307,3,0)</f>
        <v>41321451</v>
      </c>
      <c r="O113" s="17" t="b">
        <f t="shared" si="6"/>
        <v>1</v>
      </c>
      <c r="P113" s="17">
        <f t="shared" si="7"/>
        <v>0</v>
      </c>
      <c r="Q113" s="13"/>
      <c r="R113" s="13"/>
      <c r="S113" s="65"/>
    </row>
    <row r="114" spans="1:19" ht="63.75" hidden="1" x14ac:dyDescent="0.2">
      <c r="A114" s="44" t="s">
        <v>124</v>
      </c>
      <c r="B114" s="43" t="s">
        <v>241</v>
      </c>
      <c r="C114" s="80">
        <v>45673</v>
      </c>
      <c r="D114" s="66">
        <v>45853</v>
      </c>
      <c r="E114" s="86">
        <v>36879102</v>
      </c>
      <c r="F114" s="47">
        <v>36879102</v>
      </c>
      <c r="G114" s="74">
        <v>33805843</v>
      </c>
      <c r="H114" s="76">
        <f t="shared" si="4"/>
        <v>0.91666665310885276</v>
      </c>
      <c r="I114" s="49">
        <f t="shared" si="5"/>
        <v>3073259</v>
      </c>
      <c r="J114" s="49"/>
      <c r="K114" s="49"/>
      <c r="L114" s="50" t="s">
        <v>9</v>
      </c>
      <c r="M114" s="46">
        <f>VLOOKUP($A$2:$A$307,[1]Hoja2!$E$1:$G$307,2,0)</f>
        <v>36879102</v>
      </c>
      <c r="N114" s="46">
        <f>VLOOKUP($A$2:$A$307,[1]Hoja2!$E$1:$G$307,3,0)</f>
        <v>33805843</v>
      </c>
      <c r="O114" s="17" t="b">
        <f t="shared" si="6"/>
        <v>1</v>
      </c>
      <c r="P114" s="17">
        <f t="shared" si="7"/>
        <v>0</v>
      </c>
      <c r="Q114" s="13"/>
      <c r="R114" s="13"/>
      <c r="S114" s="65"/>
    </row>
    <row r="115" spans="1:19" ht="51" hidden="1" x14ac:dyDescent="0.2">
      <c r="A115" s="44" t="s">
        <v>125</v>
      </c>
      <c r="B115" s="43" t="s">
        <v>242</v>
      </c>
      <c r="C115" s="80">
        <v>45673</v>
      </c>
      <c r="D115" s="66">
        <v>45853</v>
      </c>
      <c r="E115" s="86">
        <v>32786400</v>
      </c>
      <c r="F115" s="47">
        <v>32786400</v>
      </c>
      <c r="G115" s="74">
        <v>30054200</v>
      </c>
      <c r="H115" s="76">
        <f t="shared" si="4"/>
        <v>0.91666666666666663</v>
      </c>
      <c r="I115" s="49">
        <f t="shared" si="5"/>
        <v>2732200</v>
      </c>
      <c r="J115" s="49"/>
      <c r="K115" s="49"/>
      <c r="L115" s="50" t="s">
        <v>9</v>
      </c>
      <c r="M115" s="46">
        <f>VLOOKUP($A$2:$A$307,[1]Hoja2!$E$1:$G$307,2,0)</f>
        <v>32786400</v>
      </c>
      <c r="N115" s="46">
        <f>VLOOKUP($A$2:$A$307,[1]Hoja2!$E$1:$G$307,3,0)</f>
        <v>30054200</v>
      </c>
      <c r="O115" s="17" t="b">
        <f t="shared" si="6"/>
        <v>1</v>
      </c>
      <c r="P115" s="17">
        <f t="shared" si="7"/>
        <v>0</v>
      </c>
      <c r="Q115" s="13"/>
      <c r="R115" s="13"/>
      <c r="S115" s="65"/>
    </row>
    <row r="116" spans="1:19" ht="76.5" x14ac:dyDescent="0.2">
      <c r="A116" s="44" t="s">
        <v>126</v>
      </c>
      <c r="B116" s="43" t="s">
        <v>243</v>
      </c>
      <c r="C116" s="80">
        <v>45673</v>
      </c>
      <c r="D116" s="66">
        <v>45702</v>
      </c>
      <c r="E116" s="86">
        <v>28960818</v>
      </c>
      <c r="F116" s="47">
        <v>4665910</v>
      </c>
      <c r="G116" s="74">
        <v>4665910</v>
      </c>
      <c r="H116" s="76">
        <f t="shared" si="4"/>
        <v>0.16111112607385605</v>
      </c>
      <c r="I116" s="49">
        <f t="shared" si="5"/>
        <v>0</v>
      </c>
      <c r="J116" s="49"/>
      <c r="K116" s="49">
        <v>24294908</v>
      </c>
      <c r="L116" s="50" t="s">
        <v>9</v>
      </c>
      <c r="M116" s="46">
        <f>VLOOKUP($A$2:$A$307,[1]Hoja2!$E$1:$G$307,2,0)</f>
        <v>4665910</v>
      </c>
      <c r="N116" s="46">
        <f>VLOOKUP($A$2:$A$307,[1]Hoja2!$E$1:$G$307,3,0)</f>
        <v>4665910</v>
      </c>
      <c r="O116" s="17" t="b">
        <f t="shared" si="6"/>
        <v>0</v>
      </c>
      <c r="P116" s="17">
        <f t="shared" si="7"/>
        <v>24294908</v>
      </c>
      <c r="Q116" s="13"/>
      <c r="R116" s="13"/>
      <c r="S116" s="65"/>
    </row>
    <row r="117" spans="1:19" ht="63.75" hidden="1" x14ac:dyDescent="0.2">
      <c r="A117" s="44" t="s">
        <v>127</v>
      </c>
      <c r="B117" s="43" t="s">
        <v>244</v>
      </c>
      <c r="C117" s="80">
        <v>45673</v>
      </c>
      <c r="D117" s="66">
        <v>45853</v>
      </c>
      <c r="E117" s="86">
        <v>27020040</v>
      </c>
      <c r="F117" s="47">
        <v>27020040</v>
      </c>
      <c r="G117" s="74">
        <v>24768370</v>
      </c>
      <c r="H117" s="76">
        <f t="shared" si="4"/>
        <v>0.91666666666666663</v>
      </c>
      <c r="I117" s="49">
        <f t="shared" si="5"/>
        <v>2251670</v>
      </c>
      <c r="J117" s="49"/>
      <c r="K117" s="49"/>
      <c r="L117" s="50" t="s">
        <v>9</v>
      </c>
      <c r="M117" s="46">
        <f>VLOOKUP($A$2:$A$307,[1]Hoja2!$E$1:$G$307,2,0)</f>
        <v>27020040</v>
      </c>
      <c r="N117" s="46">
        <f>VLOOKUP($A$2:$A$307,[1]Hoja2!$E$1:$G$307,3,0)</f>
        <v>24768370</v>
      </c>
      <c r="O117" s="17" t="b">
        <f t="shared" si="6"/>
        <v>1</v>
      </c>
      <c r="P117" s="17">
        <f t="shared" si="7"/>
        <v>0</v>
      </c>
      <c r="Q117" s="13"/>
      <c r="R117" s="13"/>
      <c r="S117" s="65"/>
    </row>
    <row r="118" spans="1:19" ht="51" hidden="1" x14ac:dyDescent="0.2">
      <c r="A118" s="44" t="s">
        <v>128</v>
      </c>
      <c r="B118" s="43" t="s">
        <v>245</v>
      </c>
      <c r="C118" s="80">
        <v>45673</v>
      </c>
      <c r="D118" s="66">
        <v>45853</v>
      </c>
      <c r="E118" s="86">
        <v>36879102</v>
      </c>
      <c r="F118" s="47">
        <v>36879102</v>
      </c>
      <c r="G118" s="74">
        <v>27659326</v>
      </c>
      <c r="H118" s="76">
        <f t="shared" si="4"/>
        <v>0.74999998644218613</v>
      </c>
      <c r="I118" s="49">
        <f t="shared" si="5"/>
        <v>9219776</v>
      </c>
      <c r="J118" s="49"/>
      <c r="K118" s="49"/>
      <c r="L118" s="50" t="s">
        <v>9</v>
      </c>
      <c r="M118" s="46">
        <f>VLOOKUP($A$2:$A$307,[1]Hoja2!$E$1:$G$307,2,0)</f>
        <v>36879102</v>
      </c>
      <c r="N118" s="46">
        <f>VLOOKUP($A$2:$A$307,[1]Hoja2!$E$1:$G$307,3,0)</f>
        <v>27659326</v>
      </c>
      <c r="O118" s="17" t="b">
        <f t="shared" si="6"/>
        <v>1</v>
      </c>
      <c r="P118" s="17">
        <f t="shared" si="7"/>
        <v>0</v>
      </c>
      <c r="Q118" s="13"/>
      <c r="R118" s="13"/>
      <c r="S118" s="65"/>
    </row>
    <row r="119" spans="1:19" ht="76.5" hidden="1" x14ac:dyDescent="0.2">
      <c r="A119" s="44" t="s">
        <v>129</v>
      </c>
      <c r="B119" s="43" t="s">
        <v>246</v>
      </c>
      <c r="C119" s="80">
        <v>45673</v>
      </c>
      <c r="D119" s="66">
        <v>45853</v>
      </c>
      <c r="E119" s="86">
        <v>40980786</v>
      </c>
      <c r="F119" s="47">
        <v>40980786</v>
      </c>
      <c r="G119" s="74">
        <v>37565720</v>
      </c>
      <c r="H119" s="76">
        <f t="shared" si="4"/>
        <v>0.91666665446582696</v>
      </c>
      <c r="I119" s="49">
        <f t="shared" si="5"/>
        <v>3415066</v>
      </c>
      <c r="J119" s="49"/>
      <c r="K119" s="49"/>
      <c r="L119" s="50" t="s">
        <v>9</v>
      </c>
      <c r="M119" s="46">
        <f>VLOOKUP($A$2:$A$307,[1]Hoja2!$E$1:$G$307,2,0)</f>
        <v>40980786</v>
      </c>
      <c r="N119" s="46">
        <f>VLOOKUP($A$2:$A$307,[1]Hoja2!$E$1:$G$307,3,0)</f>
        <v>37565720</v>
      </c>
      <c r="O119" s="17" t="b">
        <f t="shared" si="6"/>
        <v>1</v>
      </c>
      <c r="P119" s="17">
        <f t="shared" si="7"/>
        <v>0</v>
      </c>
      <c r="Q119" s="13"/>
      <c r="R119" s="13"/>
      <c r="S119" s="65"/>
    </row>
    <row r="120" spans="1:19" ht="63.75" hidden="1" x14ac:dyDescent="0.2">
      <c r="A120" s="44" t="s">
        <v>130</v>
      </c>
      <c r="B120" s="43" t="s">
        <v>247</v>
      </c>
      <c r="C120" s="80">
        <v>45673</v>
      </c>
      <c r="D120" s="66">
        <v>45853</v>
      </c>
      <c r="E120" s="86">
        <v>27020040</v>
      </c>
      <c r="F120" s="47">
        <v>27020040</v>
      </c>
      <c r="G120" s="74">
        <v>24768370</v>
      </c>
      <c r="H120" s="76">
        <f t="shared" si="4"/>
        <v>0.91666666666666663</v>
      </c>
      <c r="I120" s="49">
        <f t="shared" si="5"/>
        <v>2251670</v>
      </c>
      <c r="J120" s="49"/>
      <c r="K120" s="49"/>
      <c r="L120" s="50" t="s">
        <v>9</v>
      </c>
      <c r="M120" s="46">
        <f>VLOOKUP($A$2:$A$307,[1]Hoja2!$E$1:$G$307,2,0)</f>
        <v>27020040</v>
      </c>
      <c r="N120" s="46">
        <f>VLOOKUP($A$2:$A$307,[1]Hoja2!$E$1:$G$307,3,0)</f>
        <v>24768370</v>
      </c>
      <c r="O120" s="17" t="b">
        <f t="shared" si="6"/>
        <v>1</v>
      </c>
      <c r="P120" s="17">
        <f t="shared" si="7"/>
        <v>0</v>
      </c>
      <c r="Q120" s="13"/>
      <c r="R120" s="13"/>
      <c r="S120" s="65"/>
    </row>
    <row r="121" spans="1:19" ht="76.5" hidden="1" x14ac:dyDescent="0.2">
      <c r="A121" s="44" t="s">
        <v>131</v>
      </c>
      <c r="B121" s="43" t="s">
        <v>248</v>
      </c>
      <c r="C121" s="80">
        <v>45673</v>
      </c>
      <c r="D121" s="66">
        <v>45853</v>
      </c>
      <c r="E121" s="86">
        <v>16212030</v>
      </c>
      <c r="F121" s="47">
        <v>16212030</v>
      </c>
      <c r="G121" s="74">
        <v>14861028</v>
      </c>
      <c r="H121" s="76">
        <f t="shared" si="4"/>
        <v>0.9166666975079617</v>
      </c>
      <c r="I121" s="49">
        <f t="shared" si="5"/>
        <v>1351002</v>
      </c>
      <c r="J121" s="49"/>
      <c r="K121" s="49"/>
      <c r="L121" s="50" t="s">
        <v>9</v>
      </c>
      <c r="M121" s="46">
        <f>VLOOKUP($A$2:$A$307,[1]Hoja2!$E$1:$G$307,2,0)</f>
        <v>16212030</v>
      </c>
      <c r="N121" s="46">
        <f>VLOOKUP($A$2:$A$307,[1]Hoja2!$E$1:$G$307,3,0)</f>
        <v>14861028</v>
      </c>
      <c r="O121" s="17" t="b">
        <f t="shared" si="6"/>
        <v>1</v>
      </c>
      <c r="P121" s="17">
        <f t="shared" si="7"/>
        <v>0</v>
      </c>
      <c r="Q121" s="13"/>
      <c r="R121" s="13"/>
      <c r="S121" s="65"/>
    </row>
    <row r="122" spans="1:19" ht="51" hidden="1" x14ac:dyDescent="0.2">
      <c r="A122" s="44" t="s">
        <v>132</v>
      </c>
      <c r="B122" s="43" t="s">
        <v>249</v>
      </c>
      <c r="C122" s="80">
        <v>45673</v>
      </c>
      <c r="D122" s="66">
        <v>45853</v>
      </c>
      <c r="E122" s="86">
        <v>40980786</v>
      </c>
      <c r="F122" s="47">
        <v>40980786</v>
      </c>
      <c r="G122" s="74">
        <v>37565720</v>
      </c>
      <c r="H122" s="76">
        <f t="shared" si="4"/>
        <v>0.91666665446582696</v>
      </c>
      <c r="I122" s="49">
        <f t="shared" si="5"/>
        <v>3415066</v>
      </c>
      <c r="J122" s="49"/>
      <c r="K122" s="49"/>
      <c r="L122" s="50" t="s">
        <v>9</v>
      </c>
      <c r="M122" s="46">
        <f>VLOOKUP($A$2:$A$307,[1]Hoja2!$E$1:$G$307,2,0)</f>
        <v>40980786</v>
      </c>
      <c r="N122" s="46">
        <f>VLOOKUP($A$2:$A$307,[1]Hoja2!$E$1:$G$307,3,0)</f>
        <v>37565720</v>
      </c>
      <c r="O122" s="17" t="b">
        <f t="shared" si="6"/>
        <v>1</v>
      </c>
      <c r="P122" s="17">
        <f t="shared" si="7"/>
        <v>0</v>
      </c>
      <c r="Q122" s="13"/>
      <c r="R122" s="13"/>
      <c r="S122" s="65"/>
    </row>
    <row r="123" spans="1:19" ht="76.5" hidden="1" x14ac:dyDescent="0.2">
      <c r="A123" s="44" t="s">
        <v>133</v>
      </c>
      <c r="B123" s="43" t="s">
        <v>250</v>
      </c>
      <c r="C123" s="80">
        <v>45673</v>
      </c>
      <c r="D123" s="66">
        <v>45853</v>
      </c>
      <c r="E123" s="86">
        <v>16212030</v>
      </c>
      <c r="F123" s="47">
        <v>16212030</v>
      </c>
      <c r="G123" s="74">
        <v>14861028</v>
      </c>
      <c r="H123" s="76">
        <f t="shared" si="4"/>
        <v>0.9166666975079617</v>
      </c>
      <c r="I123" s="49">
        <f t="shared" si="5"/>
        <v>1351002</v>
      </c>
      <c r="J123" s="49"/>
      <c r="K123" s="49"/>
      <c r="L123" s="50" t="s">
        <v>9</v>
      </c>
      <c r="M123" s="46">
        <f>VLOOKUP($A$2:$A$307,[1]Hoja2!$E$1:$G$307,2,0)</f>
        <v>16212030</v>
      </c>
      <c r="N123" s="46">
        <f>VLOOKUP($A$2:$A$307,[1]Hoja2!$E$1:$G$307,3,0)</f>
        <v>14861028</v>
      </c>
      <c r="O123" s="17" t="b">
        <f t="shared" si="6"/>
        <v>1</v>
      </c>
      <c r="P123" s="17">
        <f t="shared" si="7"/>
        <v>0</v>
      </c>
      <c r="Q123" s="13"/>
      <c r="R123" s="13"/>
      <c r="S123" s="65"/>
    </row>
    <row r="124" spans="1:19" ht="51" hidden="1" x14ac:dyDescent="0.2">
      <c r="A124" s="44" t="s">
        <v>134</v>
      </c>
      <c r="B124" s="43" t="s">
        <v>251</v>
      </c>
      <c r="C124" s="80">
        <v>45673</v>
      </c>
      <c r="D124" s="66">
        <v>45853</v>
      </c>
      <c r="E124" s="86">
        <v>40980786</v>
      </c>
      <c r="F124" s="47">
        <v>40980786</v>
      </c>
      <c r="G124" s="74">
        <v>37565720</v>
      </c>
      <c r="H124" s="76">
        <f t="shared" si="4"/>
        <v>0.91666665446582696</v>
      </c>
      <c r="I124" s="49">
        <f t="shared" si="5"/>
        <v>3415066</v>
      </c>
      <c r="J124" s="49"/>
      <c r="K124" s="49"/>
      <c r="L124" s="50" t="s">
        <v>9</v>
      </c>
      <c r="M124" s="46">
        <f>VLOOKUP($A$2:$A$307,[1]Hoja2!$E$1:$G$307,2,0)</f>
        <v>40980786</v>
      </c>
      <c r="N124" s="46">
        <f>VLOOKUP($A$2:$A$307,[1]Hoja2!$E$1:$G$307,3,0)</f>
        <v>37565720</v>
      </c>
      <c r="O124" s="17" t="b">
        <f t="shared" si="6"/>
        <v>1</v>
      </c>
      <c r="P124" s="17">
        <f t="shared" si="7"/>
        <v>0</v>
      </c>
      <c r="Q124" s="13"/>
      <c r="R124" s="13"/>
      <c r="S124" s="65"/>
    </row>
    <row r="125" spans="1:19" ht="51" hidden="1" x14ac:dyDescent="0.2">
      <c r="A125" s="44" t="s">
        <v>135</v>
      </c>
      <c r="B125" s="43" t="s">
        <v>252</v>
      </c>
      <c r="C125" s="80">
        <v>45673</v>
      </c>
      <c r="D125" s="66">
        <v>45853</v>
      </c>
      <c r="E125" s="86">
        <v>40980786</v>
      </c>
      <c r="F125" s="47">
        <v>40980786</v>
      </c>
      <c r="G125" s="74">
        <v>37565720</v>
      </c>
      <c r="H125" s="76">
        <f t="shared" si="4"/>
        <v>0.91666665446582696</v>
      </c>
      <c r="I125" s="49">
        <f t="shared" si="5"/>
        <v>3415066</v>
      </c>
      <c r="J125" s="49"/>
      <c r="K125" s="49"/>
      <c r="L125" s="50" t="s">
        <v>9</v>
      </c>
      <c r="M125" s="46">
        <f>VLOOKUP($A$2:$A$307,[1]Hoja2!$E$1:$G$307,2,0)</f>
        <v>40980786</v>
      </c>
      <c r="N125" s="46">
        <f>VLOOKUP($A$2:$A$307,[1]Hoja2!$E$1:$G$307,3,0)</f>
        <v>37565720</v>
      </c>
      <c r="O125" s="17" t="b">
        <f t="shared" si="6"/>
        <v>1</v>
      </c>
      <c r="P125" s="17">
        <f t="shared" si="7"/>
        <v>0</v>
      </c>
      <c r="Q125" s="13"/>
      <c r="R125" s="13"/>
      <c r="S125" s="65"/>
    </row>
    <row r="126" spans="1:19" ht="63.75" hidden="1" x14ac:dyDescent="0.2">
      <c r="A126" s="44" t="s">
        <v>136</v>
      </c>
      <c r="B126" s="43" t="s">
        <v>253</v>
      </c>
      <c r="C126" s="80">
        <v>45673</v>
      </c>
      <c r="D126" s="66">
        <v>45853</v>
      </c>
      <c r="E126" s="86">
        <v>40980786</v>
      </c>
      <c r="F126" s="47">
        <v>40980786</v>
      </c>
      <c r="G126" s="74">
        <v>37565720</v>
      </c>
      <c r="H126" s="76">
        <f t="shared" si="4"/>
        <v>0.91666665446582696</v>
      </c>
      <c r="I126" s="49">
        <f t="shared" si="5"/>
        <v>3415066</v>
      </c>
      <c r="J126" s="49"/>
      <c r="K126" s="49"/>
      <c r="L126" s="50" t="s">
        <v>9</v>
      </c>
      <c r="M126" s="46">
        <f>VLOOKUP($A$2:$A$307,[1]Hoja2!$E$1:$G$307,2,0)</f>
        <v>40980786</v>
      </c>
      <c r="N126" s="46">
        <f>VLOOKUP($A$2:$A$307,[1]Hoja2!$E$1:$G$307,3,0)</f>
        <v>37565720</v>
      </c>
      <c r="O126" s="17" t="b">
        <f t="shared" si="6"/>
        <v>1</v>
      </c>
      <c r="P126" s="17">
        <f t="shared" si="7"/>
        <v>0</v>
      </c>
      <c r="Q126" s="13"/>
      <c r="R126" s="13"/>
      <c r="S126" s="65"/>
    </row>
    <row r="127" spans="1:19" ht="51" hidden="1" x14ac:dyDescent="0.2">
      <c r="A127" s="44" t="s">
        <v>137</v>
      </c>
      <c r="B127" s="43" t="s">
        <v>254</v>
      </c>
      <c r="C127" s="80">
        <v>45673</v>
      </c>
      <c r="D127" s="66">
        <v>45853</v>
      </c>
      <c r="E127" s="86">
        <v>36879102</v>
      </c>
      <c r="F127" s="47">
        <v>36879102</v>
      </c>
      <c r="G127" s="74">
        <v>33805843</v>
      </c>
      <c r="H127" s="76">
        <f t="shared" si="4"/>
        <v>0.91666665310885276</v>
      </c>
      <c r="I127" s="49">
        <f t="shared" si="5"/>
        <v>3073259</v>
      </c>
      <c r="J127" s="49"/>
      <c r="K127" s="49"/>
      <c r="L127" s="50" t="s">
        <v>9</v>
      </c>
      <c r="M127" s="46">
        <f>VLOOKUP($A$2:$A$307,[1]Hoja2!$E$1:$G$307,2,0)</f>
        <v>36879102</v>
      </c>
      <c r="N127" s="46">
        <f>VLOOKUP($A$2:$A$307,[1]Hoja2!$E$1:$G$307,3,0)</f>
        <v>33805843</v>
      </c>
      <c r="O127" s="17" t="b">
        <f t="shared" si="6"/>
        <v>1</v>
      </c>
      <c r="P127" s="17">
        <f t="shared" si="7"/>
        <v>0</v>
      </c>
      <c r="Q127" s="13"/>
      <c r="R127" s="13"/>
      <c r="S127" s="65"/>
    </row>
    <row r="128" spans="1:19" ht="63.75" hidden="1" x14ac:dyDescent="0.2">
      <c r="A128" s="44" t="s">
        <v>138</v>
      </c>
      <c r="B128" s="43" t="s">
        <v>255</v>
      </c>
      <c r="C128" s="80">
        <v>45673</v>
      </c>
      <c r="D128" s="66">
        <v>45853</v>
      </c>
      <c r="E128" s="86">
        <v>40980786</v>
      </c>
      <c r="F128" s="47">
        <v>40980786</v>
      </c>
      <c r="G128" s="74">
        <v>37565720</v>
      </c>
      <c r="H128" s="76">
        <f t="shared" si="4"/>
        <v>0.91666665446582696</v>
      </c>
      <c r="I128" s="49">
        <f t="shared" si="5"/>
        <v>3415066</v>
      </c>
      <c r="J128" s="49"/>
      <c r="K128" s="49"/>
      <c r="L128" s="50" t="s">
        <v>9</v>
      </c>
      <c r="M128" s="46">
        <f>VLOOKUP($A$2:$A$307,[1]Hoja2!$E$1:$G$307,2,0)</f>
        <v>40980786</v>
      </c>
      <c r="N128" s="46">
        <f>VLOOKUP($A$2:$A$307,[1]Hoja2!$E$1:$G$307,3,0)</f>
        <v>37565720</v>
      </c>
      <c r="O128" s="17" t="b">
        <f t="shared" si="6"/>
        <v>1</v>
      </c>
      <c r="P128" s="17">
        <f t="shared" si="7"/>
        <v>0</v>
      </c>
      <c r="Q128" s="13"/>
      <c r="R128" s="13"/>
      <c r="S128" s="65"/>
    </row>
    <row r="129" spans="1:19" ht="51" hidden="1" x14ac:dyDescent="0.2">
      <c r="A129" s="44" t="s">
        <v>139</v>
      </c>
      <c r="B129" s="43" t="s">
        <v>379</v>
      </c>
      <c r="C129" s="80">
        <v>45673</v>
      </c>
      <c r="D129" s="66">
        <v>45853</v>
      </c>
      <c r="E129" s="86">
        <v>36879102</v>
      </c>
      <c r="F129" s="47">
        <v>36879102</v>
      </c>
      <c r="G129" s="74">
        <v>33805844</v>
      </c>
      <c r="H129" s="76">
        <f t="shared" si="4"/>
        <v>0.9166666802244805</v>
      </c>
      <c r="I129" s="49">
        <f t="shared" si="5"/>
        <v>3073258</v>
      </c>
      <c r="J129" s="49"/>
      <c r="K129" s="49"/>
      <c r="L129" s="50" t="s">
        <v>9</v>
      </c>
      <c r="M129" s="46">
        <f>VLOOKUP($A$2:$A$307,[1]Hoja2!$E$1:$G$307,2,0)</f>
        <v>36879102</v>
      </c>
      <c r="N129" s="46">
        <f>VLOOKUP($A$2:$A$307,[1]Hoja2!$E$1:$G$307,3,0)</f>
        <v>33805844</v>
      </c>
      <c r="O129" s="17" t="b">
        <f t="shared" si="6"/>
        <v>1</v>
      </c>
      <c r="P129" s="17">
        <f t="shared" si="7"/>
        <v>0</v>
      </c>
      <c r="Q129" s="13"/>
      <c r="R129" s="13"/>
      <c r="S129" s="65"/>
    </row>
    <row r="130" spans="1:19" ht="51" hidden="1" x14ac:dyDescent="0.2">
      <c r="A130" s="44" t="s">
        <v>140</v>
      </c>
      <c r="B130" s="43" t="s">
        <v>256</v>
      </c>
      <c r="C130" s="80">
        <v>45673</v>
      </c>
      <c r="D130" s="66">
        <v>45853</v>
      </c>
      <c r="E130" s="86">
        <v>27020040</v>
      </c>
      <c r="F130" s="47">
        <v>27020040</v>
      </c>
      <c r="G130" s="74">
        <v>24768370</v>
      </c>
      <c r="H130" s="76">
        <f t="shared" si="4"/>
        <v>0.91666666666666663</v>
      </c>
      <c r="I130" s="49">
        <f t="shared" si="5"/>
        <v>2251670</v>
      </c>
      <c r="J130" s="49"/>
      <c r="K130" s="49"/>
      <c r="L130" s="50" t="s">
        <v>9</v>
      </c>
      <c r="M130" s="46">
        <f>VLOOKUP($A$2:$A$307,[1]Hoja2!$E$1:$G$307,2,0)</f>
        <v>27020040</v>
      </c>
      <c r="N130" s="46">
        <f>VLOOKUP($A$2:$A$307,[1]Hoja2!$E$1:$G$307,3,0)</f>
        <v>24768370</v>
      </c>
      <c r="O130" s="17" t="b">
        <f t="shared" si="6"/>
        <v>1</v>
      </c>
      <c r="P130" s="17">
        <f t="shared" si="7"/>
        <v>0</v>
      </c>
      <c r="Q130" s="13"/>
      <c r="R130" s="13"/>
      <c r="S130" s="65"/>
    </row>
    <row r="131" spans="1:19" ht="51" hidden="1" x14ac:dyDescent="0.2">
      <c r="A131" s="44" t="s">
        <v>141</v>
      </c>
      <c r="B131" s="43" t="s">
        <v>257</v>
      </c>
      <c r="C131" s="80">
        <v>45673</v>
      </c>
      <c r="D131" s="66">
        <v>45853</v>
      </c>
      <c r="E131" s="86">
        <v>36879102</v>
      </c>
      <c r="F131" s="47">
        <v>36879102</v>
      </c>
      <c r="G131" s="74">
        <v>33805844</v>
      </c>
      <c r="H131" s="76">
        <f t="shared" ref="H131:H194" si="8">+G131/E131</f>
        <v>0.9166666802244805</v>
      </c>
      <c r="I131" s="49">
        <f t="shared" ref="I131:I194" si="9">+F131-G131</f>
        <v>3073258</v>
      </c>
      <c r="J131" s="49"/>
      <c r="K131" s="49"/>
      <c r="L131" s="50" t="s">
        <v>9</v>
      </c>
      <c r="M131" s="46">
        <f>VLOOKUP($A$2:$A$307,[1]Hoja2!$E$1:$G$307,2,0)</f>
        <v>36879102</v>
      </c>
      <c r="N131" s="46">
        <f>VLOOKUP($A$2:$A$307,[1]Hoja2!$E$1:$G$307,3,0)</f>
        <v>33805844</v>
      </c>
      <c r="O131" s="17" t="b">
        <f t="shared" ref="O131:O194" si="10">+M131=E131</f>
        <v>1</v>
      </c>
      <c r="P131" s="17">
        <f t="shared" ref="P131:P194" si="11">+E131-F131</f>
        <v>0</v>
      </c>
      <c r="Q131" s="13"/>
      <c r="R131" s="13"/>
      <c r="S131" s="65"/>
    </row>
    <row r="132" spans="1:19" ht="63.75" hidden="1" x14ac:dyDescent="0.2">
      <c r="A132" s="44" t="s">
        <v>142</v>
      </c>
      <c r="B132" s="43" t="s">
        <v>258</v>
      </c>
      <c r="C132" s="80">
        <v>45673</v>
      </c>
      <c r="D132" s="66">
        <v>45853</v>
      </c>
      <c r="E132" s="86">
        <v>14520000</v>
      </c>
      <c r="F132" s="47">
        <v>14520000</v>
      </c>
      <c r="G132" s="74">
        <v>13310000</v>
      </c>
      <c r="H132" s="76">
        <f t="shared" si="8"/>
        <v>0.91666666666666663</v>
      </c>
      <c r="I132" s="49">
        <f t="shared" si="9"/>
        <v>1210000</v>
      </c>
      <c r="J132" s="49"/>
      <c r="K132" s="49"/>
      <c r="L132" s="50" t="s">
        <v>9</v>
      </c>
      <c r="M132" s="46">
        <f>VLOOKUP($A$2:$A$307,[1]Hoja2!$E$1:$G$307,2,0)</f>
        <v>14520000</v>
      </c>
      <c r="N132" s="46">
        <f>VLOOKUP($A$2:$A$307,[1]Hoja2!$E$1:$G$307,3,0)</f>
        <v>13310000</v>
      </c>
      <c r="O132" s="17" t="b">
        <f t="shared" si="10"/>
        <v>1</v>
      </c>
      <c r="P132" s="17">
        <f t="shared" si="11"/>
        <v>0</v>
      </c>
      <c r="Q132" s="13"/>
      <c r="R132" s="13"/>
      <c r="S132" s="65"/>
    </row>
    <row r="133" spans="1:19" ht="51" hidden="1" x14ac:dyDescent="0.2">
      <c r="A133" s="44" t="s">
        <v>143</v>
      </c>
      <c r="B133" s="43" t="s">
        <v>259</v>
      </c>
      <c r="C133" s="80">
        <v>45673</v>
      </c>
      <c r="D133" s="66">
        <v>45853</v>
      </c>
      <c r="E133" s="86">
        <v>20715366</v>
      </c>
      <c r="F133" s="47">
        <v>20715366</v>
      </c>
      <c r="G133" s="74">
        <v>18989086</v>
      </c>
      <c r="H133" s="76">
        <f t="shared" si="8"/>
        <v>0.91666669080333896</v>
      </c>
      <c r="I133" s="49">
        <f t="shared" si="9"/>
        <v>1726280</v>
      </c>
      <c r="J133" s="49"/>
      <c r="K133" s="49"/>
      <c r="L133" s="50" t="s">
        <v>9</v>
      </c>
      <c r="M133" s="46">
        <f>VLOOKUP($A$2:$A$307,[1]Hoja2!$E$1:$G$307,2,0)</f>
        <v>20715366</v>
      </c>
      <c r="N133" s="46">
        <f>VLOOKUP($A$2:$A$307,[1]Hoja2!$E$1:$G$307,3,0)</f>
        <v>18989086</v>
      </c>
      <c r="O133" s="17" t="b">
        <f t="shared" si="10"/>
        <v>1</v>
      </c>
      <c r="P133" s="17">
        <f t="shared" si="11"/>
        <v>0</v>
      </c>
      <c r="Q133" s="13"/>
      <c r="R133" s="13"/>
      <c r="S133" s="65"/>
    </row>
    <row r="134" spans="1:19" ht="76.5" hidden="1" x14ac:dyDescent="0.2">
      <c r="A134" s="44" t="s">
        <v>144</v>
      </c>
      <c r="B134" s="43" t="s">
        <v>260</v>
      </c>
      <c r="C134" s="80">
        <v>45679</v>
      </c>
      <c r="D134" s="66">
        <v>45859</v>
      </c>
      <c r="E134" s="86">
        <v>49175130</v>
      </c>
      <c r="F134" s="47">
        <v>49175130</v>
      </c>
      <c r="G134" s="74">
        <v>43438031</v>
      </c>
      <c r="H134" s="76">
        <f t="shared" si="8"/>
        <v>0.88333332316559199</v>
      </c>
      <c r="I134" s="49">
        <f t="shared" si="9"/>
        <v>5737099</v>
      </c>
      <c r="J134" s="49"/>
      <c r="K134" s="49"/>
      <c r="L134" s="50" t="s">
        <v>9</v>
      </c>
      <c r="M134" s="46">
        <f>VLOOKUP($A$2:$A$307,[1]Hoja2!$E$1:$G$307,2,0)</f>
        <v>49175130</v>
      </c>
      <c r="N134" s="46">
        <f>VLOOKUP($A$2:$A$307,[1]Hoja2!$E$1:$G$307,3,0)</f>
        <v>43438031</v>
      </c>
      <c r="O134" s="17" t="b">
        <f t="shared" si="10"/>
        <v>1</v>
      </c>
      <c r="P134" s="17">
        <f t="shared" si="11"/>
        <v>0</v>
      </c>
      <c r="Q134" s="13"/>
      <c r="R134" s="13"/>
      <c r="S134" s="65"/>
    </row>
    <row r="135" spans="1:19" ht="51" hidden="1" x14ac:dyDescent="0.2">
      <c r="A135" s="44" t="s">
        <v>145</v>
      </c>
      <c r="B135" s="43" t="s">
        <v>380</v>
      </c>
      <c r="C135" s="80">
        <v>45679</v>
      </c>
      <c r="D135" s="66">
        <v>45859</v>
      </c>
      <c r="E135" s="86">
        <v>32786400</v>
      </c>
      <c r="F135" s="47">
        <v>32786400</v>
      </c>
      <c r="G135" s="74">
        <v>28961320</v>
      </c>
      <c r="H135" s="76">
        <f t="shared" si="8"/>
        <v>0.8833333333333333</v>
      </c>
      <c r="I135" s="49">
        <f t="shared" si="9"/>
        <v>3825080</v>
      </c>
      <c r="J135" s="49"/>
      <c r="K135" s="49"/>
      <c r="L135" s="50" t="s">
        <v>9</v>
      </c>
      <c r="M135" s="46">
        <f>VLOOKUP($A$2:$A$307,[1]Hoja2!$E$1:$G$307,2,0)</f>
        <v>32786400</v>
      </c>
      <c r="N135" s="46">
        <f>VLOOKUP($A$2:$A$307,[1]Hoja2!$E$1:$G$307,3,0)</f>
        <v>28961320</v>
      </c>
      <c r="O135" s="17" t="b">
        <f t="shared" si="10"/>
        <v>1</v>
      </c>
      <c r="P135" s="17">
        <f t="shared" si="11"/>
        <v>0</v>
      </c>
      <c r="Q135" s="13"/>
      <c r="R135" s="13"/>
      <c r="S135" s="65"/>
    </row>
    <row r="136" spans="1:19" ht="51" x14ac:dyDescent="0.2">
      <c r="A136" s="44" t="s">
        <v>146</v>
      </c>
      <c r="B136" s="43" t="s">
        <v>261</v>
      </c>
      <c r="C136" s="80">
        <v>45679</v>
      </c>
      <c r="D136" s="66">
        <v>45692</v>
      </c>
      <c r="E136" s="86">
        <v>20715366</v>
      </c>
      <c r="F136" s="47">
        <v>1496109</v>
      </c>
      <c r="G136" s="74">
        <v>1496109</v>
      </c>
      <c r="H136" s="76">
        <f t="shared" si="8"/>
        <v>7.222218521265808E-2</v>
      </c>
      <c r="I136" s="49">
        <f t="shared" si="9"/>
        <v>0</v>
      </c>
      <c r="J136" s="49"/>
      <c r="K136" s="49">
        <v>19219257</v>
      </c>
      <c r="L136" s="50" t="s">
        <v>9</v>
      </c>
      <c r="M136" s="46">
        <f>VLOOKUP($A$2:$A$307,[1]Hoja2!$E$1:$G$307,2,0)</f>
        <v>1496109</v>
      </c>
      <c r="N136" s="46">
        <f>VLOOKUP($A$2:$A$307,[1]Hoja2!$E$1:$G$307,3,0)</f>
        <v>1496109</v>
      </c>
      <c r="O136" s="17" t="b">
        <f t="shared" si="10"/>
        <v>0</v>
      </c>
      <c r="P136" s="17">
        <f t="shared" si="11"/>
        <v>19219257</v>
      </c>
      <c r="Q136" s="13"/>
      <c r="R136" s="13"/>
      <c r="S136" s="65"/>
    </row>
    <row r="137" spans="1:19" ht="51" hidden="1" x14ac:dyDescent="0.2">
      <c r="A137" s="44" t="s">
        <v>147</v>
      </c>
      <c r="B137" s="43" t="s">
        <v>381</v>
      </c>
      <c r="C137" s="80">
        <v>45679</v>
      </c>
      <c r="D137" s="66">
        <v>45859</v>
      </c>
      <c r="E137" s="86">
        <v>14520000</v>
      </c>
      <c r="F137" s="47">
        <v>14520000</v>
      </c>
      <c r="G137" s="74">
        <v>12826000</v>
      </c>
      <c r="H137" s="76">
        <f t="shared" si="8"/>
        <v>0.8833333333333333</v>
      </c>
      <c r="I137" s="49">
        <f t="shared" si="9"/>
        <v>1694000</v>
      </c>
      <c r="J137" s="49"/>
      <c r="K137" s="49"/>
      <c r="L137" s="50" t="s">
        <v>9</v>
      </c>
      <c r="M137" s="46">
        <f>VLOOKUP($A$2:$A$307,[1]Hoja2!$E$1:$G$307,2,0)</f>
        <v>14520000</v>
      </c>
      <c r="N137" s="46">
        <f>VLOOKUP($A$2:$A$307,[1]Hoja2!$E$1:$G$307,3,0)</f>
        <v>12826000</v>
      </c>
      <c r="O137" s="17" t="b">
        <f t="shared" si="10"/>
        <v>1</v>
      </c>
      <c r="P137" s="17">
        <f t="shared" si="11"/>
        <v>0</v>
      </c>
      <c r="Q137" s="13"/>
      <c r="R137" s="13"/>
      <c r="S137" s="65"/>
    </row>
    <row r="138" spans="1:19" ht="63.75" hidden="1" x14ac:dyDescent="0.2">
      <c r="A138" s="44" t="s">
        <v>148</v>
      </c>
      <c r="B138" s="43" t="s">
        <v>382</v>
      </c>
      <c r="C138" s="80">
        <v>45679</v>
      </c>
      <c r="D138" s="66">
        <v>45859</v>
      </c>
      <c r="E138" s="86">
        <v>27020040</v>
      </c>
      <c r="F138" s="47">
        <v>27020040</v>
      </c>
      <c r="G138" s="74">
        <v>23867702</v>
      </c>
      <c r="H138" s="76">
        <f t="shared" si="8"/>
        <v>0.8833333333333333</v>
      </c>
      <c r="I138" s="49">
        <f t="shared" si="9"/>
        <v>3152338</v>
      </c>
      <c r="J138" s="49"/>
      <c r="K138" s="49"/>
      <c r="L138" s="50" t="s">
        <v>9</v>
      </c>
      <c r="M138" s="46">
        <f>VLOOKUP($A$2:$A$307,[1]Hoja2!$E$1:$G$307,2,0)</f>
        <v>27020040</v>
      </c>
      <c r="N138" s="46">
        <f>VLOOKUP($A$2:$A$307,[1]Hoja2!$E$1:$G$307,3,0)</f>
        <v>23867702</v>
      </c>
      <c r="O138" s="17" t="b">
        <f t="shared" si="10"/>
        <v>1</v>
      </c>
      <c r="P138" s="17">
        <f t="shared" si="11"/>
        <v>0</v>
      </c>
      <c r="Q138" s="13"/>
      <c r="R138" s="13"/>
      <c r="S138" s="65"/>
    </row>
    <row r="139" spans="1:19" ht="63.75" hidden="1" x14ac:dyDescent="0.2">
      <c r="A139" s="44" t="s">
        <v>149</v>
      </c>
      <c r="B139" s="43" t="s">
        <v>262</v>
      </c>
      <c r="C139" s="80">
        <v>45679</v>
      </c>
      <c r="D139" s="66">
        <v>45859</v>
      </c>
      <c r="E139" s="86">
        <v>36879102</v>
      </c>
      <c r="F139" s="47">
        <v>36879102</v>
      </c>
      <c r="G139" s="74">
        <v>32576540</v>
      </c>
      <c r="H139" s="76">
        <f t="shared" si="8"/>
        <v>0.88333333062177055</v>
      </c>
      <c r="I139" s="49">
        <f t="shared" si="9"/>
        <v>4302562</v>
      </c>
      <c r="J139" s="49"/>
      <c r="K139" s="49"/>
      <c r="L139" s="50" t="s">
        <v>9</v>
      </c>
      <c r="M139" s="46">
        <f>VLOOKUP($A$2:$A$307,[1]Hoja2!$E$1:$G$307,2,0)</f>
        <v>36879102</v>
      </c>
      <c r="N139" s="46">
        <f>VLOOKUP($A$2:$A$307,[1]Hoja2!$E$1:$G$307,3,0)</f>
        <v>32576540</v>
      </c>
      <c r="O139" s="17" t="b">
        <f t="shared" si="10"/>
        <v>1</v>
      </c>
      <c r="P139" s="17">
        <f t="shared" si="11"/>
        <v>0</v>
      </c>
      <c r="Q139" s="13"/>
      <c r="R139" s="13"/>
      <c r="S139" s="65"/>
    </row>
    <row r="140" spans="1:19" ht="51" hidden="1" x14ac:dyDescent="0.2">
      <c r="A140" s="44" t="s">
        <v>150</v>
      </c>
      <c r="B140" s="43" t="s">
        <v>383</v>
      </c>
      <c r="C140" s="80">
        <v>45679</v>
      </c>
      <c r="D140" s="66">
        <v>45859</v>
      </c>
      <c r="E140" s="86">
        <v>28960818</v>
      </c>
      <c r="F140" s="47">
        <v>28960818</v>
      </c>
      <c r="G140" s="74">
        <v>25582056</v>
      </c>
      <c r="H140" s="76">
        <f t="shared" si="8"/>
        <v>0.88333333678627446</v>
      </c>
      <c r="I140" s="49">
        <f t="shared" si="9"/>
        <v>3378762</v>
      </c>
      <c r="J140" s="49"/>
      <c r="K140" s="49"/>
      <c r="L140" s="50" t="s">
        <v>9</v>
      </c>
      <c r="M140" s="46">
        <f>VLOOKUP($A$2:$A$307,[1]Hoja2!$E$1:$G$307,2,0)</f>
        <v>28960818</v>
      </c>
      <c r="N140" s="46">
        <f>VLOOKUP($A$2:$A$307,[1]Hoja2!$E$1:$G$307,3,0)</f>
        <v>25582056</v>
      </c>
      <c r="O140" s="17" t="b">
        <f t="shared" si="10"/>
        <v>1</v>
      </c>
      <c r="P140" s="17">
        <f t="shared" si="11"/>
        <v>0</v>
      </c>
      <c r="Q140" s="13"/>
      <c r="R140" s="13"/>
      <c r="S140" s="65"/>
    </row>
    <row r="141" spans="1:19" ht="63.75" hidden="1" x14ac:dyDescent="0.2">
      <c r="A141" s="44" t="s">
        <v>151</v>
      </c>
      <c r="B141" s="43" t="s">
        <v>384</v>
      </c>
      <c r="C141" s="80">
        <v>45679</v>
      </c>
      <c r="D141" s="66">
        <v>45859</v>
      </c>
      <c r="E141" s="86">
        <v>14520000</v>
      </c>
      <c r="F141" s="47">
        <v>14520000</v>
      </c>
      <c r="G141" s="74">
        <v>12826000</v>
      </c>
      <c r="H141" s="76">
        <f t="shared" si="8"/>
        <v>0.8833333333333333</v>
      </c>
      <c r="I141" s="49">
        <f t="shared" si="9"/>
        <v>1694000</v>
      </c>
      <c r="J141" s="49"/>
      <c r="K141" s="49"/>
      <c r="L141" s="50" t="s">
        <v>9</v>
      </c>
      <c r="M141" s="46">
        <f>VLOOKUP($A$2:$A$307,[1]Hoja2!$E$1:$G$307,2,0)</f>
        <v>14520000</v>
      </c>
      <c r="N141" s="46">
        <f>VLOOKUP($A$2:$A$307,[1]Hoja2!$E$1:$G$307,3,0)</f>
        <v>12826000</v>
      </c>
      <c r="O141" s="17" t="b">
        <f t="shared" si="10"/>
        <v>1</v>
      </c>
      <c r="P141" s="17">
        <f t="shared" si="11"/>
        <v>0</v>
      </c>
      <c r="Q141" s="13"/>
      <c r="R141" s="13"/>
      <c r="S141" s="65"/>
    </row>
    <row r="142" spans="1:19" ht="63.75" hidden="1" x14ac:dyDescent="0.2">
      <c r="A142" s="44" t="s">
        <v>152</v>
      </c>
      <c r="B142" s="43" t="s">
        <v>385</v>
      </c>
      <c r="C142" s="80">
        <v>45679</v>
      </c>
      <c r="D142" s="66">
        <v>45859</v>
      </c>
      <c r="E142" s="86">
        <v>27020040</v>
      </c>
      <c r="F142" s="47">
        <v>27020040</v>
      </c>
      <c r="G142" s="74">
        <v>23867702</v>
      </c>
      <c r="H142" s="76">
        <f t="shared" si="8"/>
        <v>0.8833333333333333</v>
      </c>
      <c r="I142" s="49">
        <f t="shared" si="9"/>
        <v>3152338</v>
      </c>
      <c r="J142" s="49"/>
      <c r="K142" s="49"/>
      <c r="L142" s="50" t="s">
        <v>9</v>
      </c>
      <c r="M142" s="46">
        <f>VLOOKUP($A$2:$A$307,[1]Hoja2!$E$1:$G$307,2,0)</f>
        <v>27020040</v>
      </c>
      <c r="N142" s="46">
        <f>VLOOKUP($A$2:$A$307,[1]Hoja2!$E$1:$G$307,3,0)</f>
        <v>23867702</v>
      </c>
      <c r="O142" s="17" t="b">
        <f t="shared" si="10"/>
        <v>1</v>
      </c>
      <c r="P142" s="17">
        <f t="shared" si="11"/>
        <v>0</v>
      </c>
      <c r="Q142" s="13"/>
      <c r="R142" s="13"/>
      <c r="S142" s="65"/>
    </row>
    <row r="143" spans="1:19" ht="63.75" hidden="1" x14ac:dyDescent="0.2">
      <c r="A143" s="44" t="s">
        <v>153</v>
      </c>
      <c r="B143" s="43" t="s">
        <v>263</v>
      </c>
      <c r="C143" s="80">
        <v>45679</v>
      </c>
      <c r="D143" s="66">
        <v>45859</v>
      </c>
      <c r="E143" s="86">
        <v>16212030</v>
      </c>
      <c r="F143" s="47">
        <v>16212030</v>
      </c>
      <c r="G143" s="74">
        <v>14320627</v>
      </c>
      <c r="H143" s="76">
        <f t="shared" si="8"/>
        <v>0.88333336417462838</v>
      </c>
      <c r="I143" s="49">
        <f t="shared" si="9"/>
        <v>1891403</v>
      </c>
      <c r="J143" s="49"/>
      <c r="K143" s="49"/>
      <c r="L143" s="50" t="s">
        <v>9</v>
      </c>
      <c r="M143" s="46">
        <f>VLOOKUP($A$2:$A$307,[1]Hoja2!$E$1:$G$307,2,0)</f>
        <v>16212030</v>
      </c>
      <c r="N143" s="46">
        <f>VLOOKUP($A$2:$A$307,[1]Hoja2!$E$1:$G$307,3,0)</f>
        <v>14320627</v>
      </c>
      <c r="O143" s="17" t="b">
        <f t="shared" si="10"/>
        <v>1</v>
      </c>
      <c r="P143" s="17">
        <f t="shared" si="11"/>
        <v>0</v>
      </c>
      <c r="Q143" s="13"/>
      <c r="R143" s="13"/>
      <c r="S143" s="65"/>
    </row>
    <row r="144" spans="1:19" ht="51" hidden="1" x14ac:dyDescent="0.2">
      <c r="A144" s="44" t="s">
        <v>154</v>
      </c>
      <c r="B144" s="43" t="s">
        <v>264</v>
      </c>
      <c r="C144" s="80">
        <v>45679</v>
      </c>
      <c r="D144" s="66">
        <v>45859</v>
      </c>
      <c r="E144" s="86">
        <v>32786400</v>
      </c>
      <c r="F144" s="47">
        <v>32786400</v>
      </c>
      <c r="G144" s="74">
        <v>28961320</v>
      </c>
      <c r="H144" s="76">
        <f t="shared" si="8"/>
        <v>0.8833333333333333</v>
      </c>
      <c r="I144" s="49">
        <f t="shared" si="9"/>
        <v>3825080</v>
      </c>
      <c r="J144" s="49"/>
      <c r="K144" s="49"/>
      <c r="L144" s="50" t="s">
        <v>9</v>
      </c>
      <c r="M144" s="46">
        <f>VLOOKUP($A$2:$A$307,[1]Hoja2!$E$1:$G$307,2,0)</f>
        <v>32786400</v>
      </c>
      <c r="N144" s="46">
        <f>VLOOKUP($A$2:$A$307,[1]Hoja2!$E$1:$G$307,3,0)</f>
        <v>28961320</v>
      </c>
      <c r="O144" s="17" t="b">
        <f t="shared" si="10"/>
        <v>1</v>
      </c>
      <c r="P144" s="17">
        <f t="shared" si="11"/>
        <v>0</v>
      </c>
      <c r="Q144" s="13"/>
      <c r="R144" s="13"/>
      <c r="S144" s="65"/>
    </row>
    <row r="145" spans="1:19" ht="51" hidden="1" x14ac:dyDescent="0.2">
      <c r="A145" s="44" t="s">
        <v>155</v>
      </c>
      <c r="B145" s="43" t="s">
        <v>265</v>
      </c>
      <c r="C145" s="80">
        <v>45679</v>
      </c>
      <c r="D145" s="66">
        <v>45859</v>
      </c>
      <c r="E145" s="86">
        <v>20715366</v>
      </c>
      <c r="F145" s="47">
        <v>20715366</v>
      </c>
      <c r="G145" s="74">
        <v>18298573</v>
      </c>
      <c r="H145" s="76">
        <f t="shared" si="8"/>
        <v>0.88333331885132993</v>
      </c>
      <c r="I145" s="49">
        <f t="shared" si="9"/>
        <v>2416793</v>
      </c>
      <c r="J145" s="49"/>
      <c r="K145" s="49"/>
      <c r="L145" s="50" t="s">
        <v>9</v>
      </c>
      <c r="M145" s="46">
        <f>VLOOKUP($A$2:$A$307,[1]Hoja2!$E$1:$G$307,2,0)</f>
        <v>20715366</v>
      </c>
      <c r="N145" s="46">
        <f>VLOOKUP($A$2:$A$307,[1]Hoja2!$E$1:$G$307,3,0)</f>
        <v>18298573</v>
      </c>
      <c r="O145" s="17" t="b">
        <f t="shared" si="10"/>
        <v>1</v>
      </c>
      <c r="P145" s="17">
        <f t="shared" si="11"/>
        <v>0</v>
      </c>
      <c r="Q145" s="13"/>
      <c r="R145" s="13"/>
      <c r="S145" s="65"/>
    </row>
    <row r="146" spans="1:19" ht="63.75" hidden="1" x14ac:dyDescent="0.2">
      <c r="A146" s="44" t="s">
        <v>156</v>
      </c>
      <c r="B146" s="43" t="s">
        <v>266</v>
      </c>
      <c r="C146" s="80">
        <v>45679</v>
      </c>
      <c r="D146" s="66">
        <v>45859</v>
      </c>
      <c r="E146" s="86">
        <v>40980786</v>
      </c>
      <c r="F146" s="47">
        <v>40980786</v>
      </c>
      <c r="G146" s="74">
        <v>36199694</v>
      </c>
      <c r="H146" s="76">
        <f t="shared" si="8"/>
        <v>0.88333332601282954</v>
      </c>
      <c r="I146" s="49">
        <f t="shared" si="9"/>
        <v>4781092</v>
      </c>
      <c r="J146" s="49"/>
      <c r="K146" s="49"/>
      <c r="L146" s="50" t="s">
        <v>9</v>
      </c>
      <c r="M146" s="46">
        <f>VLOOKUP($A$2:$A$307,[1]Hoja2!$E$1:$G$307,2,0)</f>
        <v>40980786</v>
      </c>
      <c r="N146" s="46">
        <f>VLOOKUP($A$2:$A$307,[1]Hoja2!$E$1:$G$307,3,0)</f>
        <v>36199694</v>
      </c>
      <c r="O146" s="17" t="b">
        <f t="shared" si="10"/>
        <v>1</v>
      </c>
      <c r="P146" s="17">
        <f t="shared" si="11"/>
        <v>0</v>
      </c>
      <c r="Q146" s="13"/>
      <c r="R146" s="13"/>
      <c r="S146" s="65"/>
    </row>
    <row r="147" spans="1:19" ht="63.75" x14ac:dyDescent="0.2">
      <c r="A147" s="44" t="s">
        <v>157</v>
      </c>
      <c r="B147" s="43" t="s">
        <v>386</v>
      </c>
      <c r="C147" s="80">
        <v>45679</v>
      </c>
      <c r="D147" s="66">
        <v>45747</v>
      </c>
      <c r="E147" s="86">
        <v>40980786</v>
      </c>
      <c r="F147" s="47">
        <v>15709301</v>
      </c>
      <c r="G147" s="74">
        <v>15709301</v>
      </c>
      <c r="H147" s="76">
        <f t="shared" si="8"/>
        <v>0.38333332601282954</v>
      </c>
      <c r="I147" s="49">
        <f t="shared" si="9"/>
        <v>0</v>
      </c>
      <c r="J147" s="49"/>
      <c r="K147" s="49">
        <v>25271485</v>
      </c>
      <c r="L147" s="50" t="s">
        <v>9</v>
      </c>
      <c r="M147" s="46">
        <f>VLOOKUP($A$2:$A$307,[1]Hoja2!$E$1:$G$307,2,0)</f>
        <v>15709301</v>
      </c>
      <c r="N147" s="46">
        <f>VLOOKUP($A$2:$A$307,[1]Hoja2!$E$1:$G$307,3,0)</f>
        <v>15709301</v>
      </c>
      <c r="O147" s="17" t="b">
        <f t="shared" si="10"/>
        <v>0</v>
      </c>
      <c r="P147" s="17">
        <f t="shared" si="11"/>
        <v>25271485</v>
      </c>
      <c r="Q147" s="13"/>
      <c r="R147" s="13"/>
      <c r="S147" s="65"/>
    </row>
    <row r="148" spans="1:19" ht="63.75" hidden="1" x14ac:dyDescent="0.2">
      <c r="A148" s="44" t="s">
        <v>158</v>
      </c>
      <c r="B148" s="43" t="s">
        <v>387</v>
      </c>
      <c r="C148" s="80">
        <v>45679</v>
      </c>
      <c r="D148" s="66">
        <v>45859</v>
      </c>
      <c r="E148" s="86">
        <v>36879102</v>
      </c>
      <c r="F148" s="47">
        <v>36879102</v>
      </c>
      <c r="G148" s="74">
        <v>32576540</v>
      </c>
      <c r="H148" s="76">
        <f t="shared" si="8"/>
        <v>0.88333333062177055</v>
      </c>
      <c r="I148" s="49">
        <f t="shared" si="9"/>
        <v>4302562</v>
      </c>
      <c r="J148" s="49"/>
      <c r="K148" s="49"/>
      <c r="L148" s="50" t="s">
        <v>9</v>
      </c>
      <c r="M148" s="46">
        <f>VLOOKUP($A$2:$A$307,[1]Hoja2!$E$1:$G$307,2,0)</f>
        <v>36879102</v>
      </c>
      <c r="N148" s="46">
        <f>VLOOKUP($A$2:$A$307,[1]Hoja2!$E$1:$G$307,3,0)</f>
        <v>32576540</v>
      </c>
      <c r="O148" s="17" t="b">
        <f t="shared" si="10"/>
        <v>1</v>
      </c>
      <c r="P148" s="17">
        <f t="shared" si="11"/>
        <v>0</v>
      </c>
      <c r="Q148" s="13"/>
      <c r="R148" s="13"/>
      <c r="S148" s="65"/>
    </row>
    <row r="149" spans="1:19" ht="63.75" hidden="1" x14ac:dyDescent="0.2">
      <c r="A149" s="44" t="s">
        <v>159</v>
      </c>
      <c r="B149" s="43" t="s">
        <v>267</v>
      </c>
      <c r="C149" s="80">
        <v>45679</v>
      </c>
      <c r="D149" s="66">
        <v>45859</v>
      </c>
      <c r="E149" s="86">
        <v>27020040</v>
      </c>
      <c r="F149" s="47">
        <v>27020040</v>
      </c>
      <c r="G149" s="74">
        <v>23867702</v>
      </c>
      <c r="H149" s="76">
        <f t="shared" si="8"/>
        <v>0.8833333333333333</v>
      </c>
      <c r="I149" s="49">
        <f t="shared" si="9"/>
        <v>3152338</v>
      </c>
      <c r="J149" s="49"/>
      <c r="K149" s="49"/>
      <c r="L149" s="50" t="s">
        <v>9</v>
      </c>
      <c r="M149" s="46">
        <f>VLOOKUP($A$2:$A$307,[1]Hoja2!$E$1:$G$307,2,0)</f>
        <v>27020040</v>
      </c>
      <c r="N149" s="46">
        <f>VLOOKUP($A$2:$A$307,[1]Hoja2!$E$1:$G$307,3,0)</f>
        <v>23867702</v>
      </c>
      <c r="O149" s="17" t="b">
        <f t="shared" si="10"/>
        <v>1</v>
      </c>
      <c r="P149" s="17">
        <f t="shared" si="11"/>
        <v>0</v>
      </c>
      <c r="Q149" s="13"/>
      <c r="R149" s="13"/>
      <c r="S149" s="65"/>
    </row>
    <row r="150" spans="1:19" ht="63.75" hidden="1" x14ac:dyDescent="0.2">
      <c r="A150" s="44" t="s">
        <v>160</v>
      </c>
      <c r="B150" s="43" t="s">
        <v>388</v>
      </c>
      <c r="C150" s="80">
        <v>45679</v>
      </c>
      <c r="D150" s="66">
        <v>45859</v>
      </c>
      <c r="E150" s="86">
        <v>27020040</v>
      </c>
      <c r="F150" s="47">
        <v>27020040</v>
      </c>
      <c r="G150" s="74">
        <v>23867702</v>
      </c>
      <c r="H150" s="76">
        <f t="shared" si="8"/>
        <v>0.8833333333333333</v>
      </c>
      <c r="I150" s="49">
        <f t="shared" si="9"/>
        <v>3152338</v>
      </c>
      <c r="J150" s="49"/>
      <c r="K150" s="49"/>
      <c r="L150" s="50" t="s">
        <v>9</v>
      </c>
      <c r="M150" s="46">
        <f>VLOOKUP($A$2:$A$307,[1]Hoja2!$E$1:$G$307,2,0)</f>
        <v>27020040</v>
      </c>
      <c r="N150" s="46">
        <f>VLOOKUP($A$2:$A$307,[1]Hoja2!$E$1:$G$307,3,0)</f>
        <v>23867702</v>
      </c>
      <c r="O150" s="17" t="b">
        <f t="shared" si="10"/>
        <v>1</v>
      </c>
      <c r="P150" s="17">
        <f t="shared" si="11"/>
        <v>0</v>
      </c>
      <c r="Q150" s="13"/>
      <c r="R150" s="13"/>
      <c r="S150" s="65"/>
    </row>
    <row r="151" spans="1:19" ht="63.75" hidden="1" x14ac:dyDescent="0.2">
      <c r="A151" s="44" t="s">
        <v>161</v>
      </c>
      <c r="B151" s="43" t="s">
        <v>263</v>
      </c>
      <c r="C151" s="80">
        <v>45679</v>
      </c>
      <c r="D151" s="66">
        <v>45859</v>
      </c>
      <c r="E151" s="86">
        <v>16212030</v>
      </c>
      <c r="F151" s="47">
        <v>16212030</v>
      </c>
      <c r="G151" s="74">
        <v>14320627</v>
      </c>
      <c r="H151" s="76">
        <f t="shared" si="8"/>
        <v>0.88333336417462838</v>
      </c>
      <c r="I151" s="49">
        <f t="shared" si="9"/>
        <v>1891403</v>
      </c>
      <c r="J151" s="49"/>
      <c r="K151" s="49"/>
      <c r="L151" s="50" t="s">
        <v>9</v>
      </c>
      <c r="M151" s="46">
        <f>VLOOKUP($A$2:$A$307,[1]Hoja2!$E$1:$G$307,2,0)</f>
        <v>16212030</v>
      </c>
      <c r="N151" s="46">
        <f>VLOOKUP($A$2:$A$307,[1]Hoja2!$E$1:$G$307,3,0)</f>
        <v>14320627</v>
      </c>
      <c r="O151" s="17" t="b">
        <f t="shared" si="10"/>
        <v>1</v>
      </c>
      <c r="P151" s="17">
        <f t="shared" si="11"/>
        <v>0</v>
      </c>
      <c r="Q151" s="13"/>
      <c r="R151" s="13"/>
      <c r="S151" s="65"/>
    </row>
    <row r="152" spans="1:19" ht="51" hidden="1" x14ac:dyDescent="0.2">
      <c r="A152" s="44" t="s">
        <v>162</v>
      </c>
      <c r="B152" s="43" t="s">
        <v>268</v>
      </c>
      <c r="C152" s="80">
        <v>45679</v>
      </c>
      <c r="D152" s="66">
        <v>45859</v>
      </c>
      <c r="E152" s="86">
        <v>36879102</v>
      </c>
      <c r="F152" s="47">
        <v>36879102</v>
      </c>
      <c r="G152" s="74">
        <v>32576540</v>
      </c>
      <c r="H152" s="76">
        <f t="shared" si="8"/>
        <v>0.88333333062177055</v>
      </c>
      <c r="I152" s="49">
        <f t="shared" si="9"/>
        <v>4302562</v>
      </c>
      <c r="J152" s="49"/>
      <c r="K152" s="49"/>
      <c r="L152" s="50" t="s">
        <v>9</v>
      </c>
      <c r="M152" s="46">
        <f>VLOOKUP($A$2:$A$307,[1]Hoja2!$E$1:$G$307,2,0)</f>
        <v>36879102</v>
      </c>
      <c r="N152" s="46">
        <f>VLOOKUP($A$2:$A$307,[1]Hoja2!$E$1:$G$307,3,0)</f>
        <v>32576540</v>
      </c>
      <c r="O152" s="17" t="b">
        <f t="shared" si="10"/>
        <v>1</v>
      </c>
      <c r="P152" s="17">
        <f t="shared" si="11"/>
        <v>0</v>
      </c>
      <c r="Q152" s="13"/>
      <c r="R152" s="13"/>
      <c r="S152" s="65"/>
    </row>
    <row r="153" spans="1:19" ht="63.75" hidden="1" x14ac:dyDescent="0.2">
      <c r="A153" s="44" t="s">
        <v>163</v>
      </c>
      <c r="B153" s="43" t="s">
        <v>262</v>
      </c>
      <c r="C153" s="80">
        <v>45679</v>
      </c>
      <c r="D153" s="66">
        <v>45859</v>
      </c>
      <c r="E153" s="86">
        <v>36879102</v>
      </c>
      <c r="F153" s="47">
        <v>36879102</v>
      </c>
      <c r="G153" s="74">
        <v>32576540</v>
      </c>
      <c r="H153" s="76">
        <f t="shared" si="8"/>
        <v>0.88333333062177055</v>
      </c>
      <c r="I153" s="49">
        <f t="shared" si="9"/>
        <v>4302562</v>
      </c>
      <c r="J153" s="49"/>
      <c r="K153" s="49"/>
      <c r="L153" s="50" t="s">
        <v>9</v>
      </c>
      <c r="M153" s="46">
        <f>VLOOKUP($A$2:$A$307,[1]Hoja2!$E$1:$G$307,2,0)</f>
        <v>36879102</v>
      </c>
      <c r="N153" s="46">
        <f>VLOOKUP($A$2:$A$307,[1]Hoja2!$E$1:$G$307,3,0)</f>
        <v>32576540</v>
      </c>
      <c r="O153" s="17" t="b">
        <f t="shared" si="10"/>
        <v>1</v>
      </c>
      <c r="P153" s="17">
        <f t="shared" si="11"/>
        <v>0</v>
      </c>
      <c r="Q153" s="13"/>
      <c r="R153" s="13"/>
      <c r="S153" s="65"/>
    </row>
    <row r="154" spans="1:19" ht="63.75" hidden="1" x14ac:dyDescent="0.2">
      <c r="A154" s="44" t="s">
        <v>164</v>
      </c>
      <c r="B154" s="43" t="s">
        <v>262</v>
      </c>
      <c r="C154" s="80">
        <v>45679</v>
      </c>
      <c r="D154" s="66">
        <v>45859</v>
      </c>
      <c r="E154" s="86">
        <v>36879102</v>
      </c>
      <c r="F154" s="47">
        <v>36879102</v>
      </c>
      <c r="G154" s="74">
        <v>32576540</v>
      </c>
      <c r="H154" s="76">
        <f t="shared" si="8"/>
        <v>0.88333333062177055</v>
      </c>
      <c r="I154" s="49">
        <f t="shared" si="9"/>
        <v>4302562</v>
      </c>
      <c r="J154" s="49"/>
      <c r="K154" s="49"/>
      <c r="L154" s="50" t="s">
        <v>9</v>
      </c>
      <c r="M154" s="46">
        <f>VLOOKUP($A$2:$A$307,[1]Hoja2!$E$1:$G$307,2,0)</f>
        <v>36879102</v>
      </c>
      <c r="N154" s="46">
        <f>VLOOKUP($A$2:$A$307,[1]Hoja2!$E$1:$G$307,3,0)</f>
        <v>32576540</v>
      </c>
      <c r="O154" s="17" t="b">
        <f t="shared" si="10"/>
        <v>1</v>
      </c>
      <c r="P154" s="17">
        <f t="shared" si="11"/>
        <v>0</v>
      </c>
      <c r="Q154" s="13"/>
      <c r="R154" s="13"/>
      <c r="S154" s="65"/>
    </row>
    <row r="155" spans="1:19" ht="76.5" hidden="1" x14ac:dyDescent="0.2">
      <c r="A155" s="44" t="s">
        <v>165</v>
      </c>
      <c r="B155" s="43" t="s">
        <v>269</v>
      </c>
      <c r="C155" s="80">
        <v>45679</v>
      </c>
      <c r="D155" s="66">
        <v>45859</v>
      </c>
      <c r="E155" s="86">
        <v>36879102</v>
      </c>
      <c r="F155" s="47">
        <v>36879102</v>
      </c>
      <c r="G155" s="74">
        <v>32576540</v>
      </c>
      <c r="H155" s="76">
        <f t="shared" si="8"/>
        <v>0.88333333062177055</v>
      </c>
      <c r="I155" s="49">
        <f t="shared" si="9"/>
        <v>4302562</v>
      </c>
      <c r="J155" s="49"/>
      <c r="K155" s="49"/>
      <c r="L155" s="50" t="s">
        <v>9</v>
      </c>
      <c r="M155" s="46">
        <f>VLOOKUP($A$2:$A$307,[1]Hoja2!$E$1:$G$307,2,0)</f>
        <v>36879102</v>
      </c>
      <c r="N155" s="46">
        <f>VLOOKUP($A$2:$A$307,[1]Hoja2!$E$1:$G$307,3,0)</f>
        <v>32576540</v>
      </c>
      <c r="O155" s="17" t="b">
        <f t="shared" si="10"/>
        <v>1</v>
      </c>
      <c r="P155" s="17">
        <f t="shared" si="11"/>
        <v>0</v>
      </c>
      <c r="Q155" s="13"/>
      <c r="R155" s="13"/>
      <c r="S155" s="65"/>
    </row>
    <row r="156" spans="1:19" ht="51" x14ac:dyDescent="0.2">
      <c r="A156" s="44" t="s">
        <v>11</v>
      </c>
      <c r="B156" s="43" t="s">
        <v>182</v>
      </c>
      <c r="C156" s="80">
        <v>45688</v>
      </c>
      <c r="D156" s="66">
        <v>46022</v>
      </c>
      <c r="E156" s="47">
        <v>2035386271</v>
      </c>
      <c r="F156" s="47">
        <v>2035386271</v>
      </c>
      <c r="G156" s="74">
        <v>1367567713</v>
      </c>
      <c r="H156" s="76">
        <f t="shared" si="8"/>
        <v>0.67189591110295943</v>
      </c>
      <c r="I156" s="49">
        <f t="shared" si="9"/>
        <v>667818558</v>
      </c>
      <c r="J156" s="49">
        <f>+M156-E156</f>
        <v>0</v>
      </c>
      <c r="K156" s="49"/>
      <c r="L156" s="50" t="s">
        <v>284</v>
      </c>
      <c r="M156" s="46">
        <f>VLOOKUP($A$2:$A$307,[1]Hoja2!$E$1:$G$307,2,0)</f>
        <v>2035386271</v>
      </c>
      <c r="N156" s="46">
        <f>VLOOKUP($A$2:$A$307,[1]Hoja2!$E$1:$G$307,3,0)</f>
        <v>1367567713</v>
      </c>
      <c r="O156" s="17" t="b">
        <f t="shared" si="10"/>
        <v>1</v>
      </c>
      <c r="P156" s="17">
        <f t="shared" si="11"/>
        <v>0</v>
      </c>
      <c r="Q156" s="13"/>
      <c r="R156" s="13"/>
      <c r="S156" s="65"/>
    </row>
    <row r="157" spans="1:19" ht="89.25" hidden="1" x14ac:dyDescent="0.2">
      <c r="A157" s="44" t="s">
        <v>393</v>
      </c>
      <c r="B157" s="43" t="s">
        <v>412</v>
      </c>
      <c r="C157" s="80">
        <v>45717</v>
      </c>
      <c r="D157" s="66">
        <v>46022</v>
      </c>
      <c r="E157" s="86">
        <v>2088406757</v>
      </c>
      <c r="F157" s="47">
        <v>2088406757</v>
      </c>
      <c r="G157" s="74">
        <v>1995397934</v>
      </c>
      <c r="H157" s="76">
        <f t="shared" si="8"/>
        <v>0.95546422042150092</v>
      </c>
      <c r="I157" s="49">
        <f t="shared" si="9"/>
        <v>93008823</v>
      </c>
      <c r="J157" s="49"/>
      <c r="K157" s="49"/>
      <c r="L157" s="50" t="s">
        <v>284</v>
      </c>
      <c r="M157" s="46">
        <f>VLOOKUP($A$2:$A$307,[1]Hoja2!$E$1:$G$307,2,0)</f>
        <v>2088406757</v>
      </c>
      <c r="N157" s="46">
        <f>VLOOKUP($A$2:$A$307,[1]Hoja2!$E$1:$G$307,3,0)</f>
        <v>1995397934</v>
      </c>
      <c r="O157" s="17" t="b">
        <f t="shared" si="10"/>
        <v>1</v>
      </c>
      <c r="P157" s="17">
        <f t="shared" si="11"/>
        <v>0</v>
      </c>
      <c r="Q157" s="13"/>
      <c r="R157" s="13"/>
      <c r="S157" s="65"/>
    </row>
    <row r="158" spans="1:19" ht="76.5" x14ac:dyDescent="0.2">
      <c r="A158" s="44" t="s">
        <v>166</v>
      </c>
      <c r="B158" s="43" t="s">
        <v>270</v>
      </c>
      <c r="C158" s="80">
        <v>45686</v>
      </c>
      <c r="D158" s="66">
        <v>45866</v>
      </c>
      <c r="E158" s="86">
        <v>40980786</v>
      </c>
      <c r="F158" s="47">
        <v>25043814</v>
      </c>
      <c r="G158" s="74">
        <v>25043814</v>
      </c>
      <c r="H158" s="76">
        <f t="shared" si="8"/>
        <v>0.61111111924500428</v>
      </c>
      <c r="I158" s="49">
        <f t="shared" si="9"/>
        <v>0</v>
      </c>
      <c r="J158" s="49"/>
      <c r="K158" s="49">
        <v>15936972</v>
      </c>
      <c r="L158" s="50" t="s">
        <v>9</v>
      </c>
      <c r="M158" s="46">
        <f>VLOOKUP($A$2:$A$307,[1]Hoja2!$E$1:$G$307,2,0)</f>
        <v>25043814</v>
      </c>
      <c r="N158" s="46">
        <f>VLOOKUP($A$2:$A$307,[1]Hoja2!$E$1:$G$307,3,0)</f>
        <v>25043814</v>
      </c>
      <c r="O158" s="17" t="b">
        <f t="shared" si="10"/>
        <v>0</v>
      </c>
      <c r="P158" s="17">
        <f t="shared" si="11"/>
        <v>15936972</v>
      </c>
      <c r="Q158" s="13"/>
      <c r="R158" s="13"/>
      <c r="S158" s="65"/>
    </row>
    <row r="159" spans="1:19" ht="63.75" hidden="1" x14ac:dyDescent="0.2">
      <c r="A159" s="44" t="s">
        <v>167</v>
      </c>
      <c r="B159" s="43" t="s">
        <v>271</v>
      </c>
      <c r="C159" s="80">
        <v>45686</v>
      </c>
      <c r="D159" s="66">
        <v>45866</v>
      </c>
      <c r="E159" s="86">
        <v>36879102</v>
      </c>
      <c r="F159" s="47">
        <v>36879102</v>
      </c>
      <c r="G159" s="74">
        <v>31142353</v>
      </c>
      <c r="H159" s="76">
        <f t="shared" si="8"/>
        <v>0.84444444986756995</v>
      </c>
      <c r="I159" s="49">
        <f t="shared" si="9"/>
        <v>5736749</v>
      </c>
      <c r="J159" s="49"/>
      <c r="K159" s="49"/>
      <c r="L159" s="50" t="s">
        <v>9</v>
      </c>
      <c r="M159" s="46">
        <f>VLOOKUP($A$2:$A$307,[1]Hoja2!$E$1:$G$307,2,0)</f>
        <v>36879102</v>
      </c>
      <c r="N159" s="46">
        <f>VLOOKUP($A$2:$A$307,[1]Hoja2!$E$1:$G$307,3,0)</f>
        <v>31142353</v>
      </c>
      <c r="O159" s="17" t="b">
        <f t="shared" si="10"/>
        <v>1</v>
      </c>
      <c r="P159" s="17">
        <f t="shared" si="11"/>
        <v>0</v>
      </c>
      <c r="Q159" s="13"/>
      <c r="R159" s="13"/>
      <c r="S159" s="65"/>
    </row>
    <row r="160" spans="1:19" ht="63.75" hidden="1" x14ac:dyDescent="0.2">
      <c r="A160" s="44" t="s">
        <v>168</v>
      </c>
      <c r="B160" s="43" t="s">
        <v>272</v>
      </c>
      <c r="C160" s="80">
        <v>45686</v>
      </c>
      <c r="D160" s="66">
        <v>45866</v>
      </c>
      <c r="E160" s="86">
        <v>36879102</v>
      </c>
      <c r="F160" s="47">
        <v>36879102</v>
      </c>
      <c r="G160" s="74">
        <v>31142353</v>
      </c>
      <c r="H160" s="76">
        <f t="shared" si="8"/>
        <v>0.84444444986756995</v>
      </c>
      <c r="I160" s="49">
        <f t="shared" si="9"/>
        <v>5736749</v>
      </c>
      <c r="J160" s="49"/>
      <c r="K160" s="49"/>
      <c r="L160" s="50" t="s">
        <v>9</v>
      </c>
      <c r="M160" s="46">
        <f>VLOOKUP($A$2:$A$307,[1]Hoja2!$E$1:$G$307,2,0)</f>
        <v>36879102</v>
      </c>
      <c r="N160" s="46">
        <f>VLOOKUP($A$2:$A$307,[1]Hoja2!$E$1:$G$307,3,0)</f>
        <v>31142353</v>
      </c>
      <c r="O160" s="17" t="b">
        <f t="shared" si="10"/>
        <v>1</v>
      </c>
      <c r="P160" s="17">
        <f t="shared" si="11"/>
        <v>0</v>
      </c>
      <c r="Q160" s="13"/>
      <c r="R160" s="13"/>
      <c r="S160" s="65"/>
    </row>
    <row r="161" spans="1:19" ht="63.75" hidden="1" x14ac:dyDescent="0.2">
      <c r="A161" s="44" t="s">
        <v>169</v>
      </c>
      <c r="B161" s="43" t="s">
        <v>273</v>
      </c>
      <c r="C161" s="80">
        <v>45686</v>
      </c>
      <c r="D161" s="66">
        <v>45866</v>
      </c>
      <c r="E161" s="86">
        <v>36879102</v>
      </c>
      <c r="F161" s="47">
        <v>36879102</v>
      </c>
      <c r="G161" s="74">
        <v>31142353</v>
      </c>
      <c r="H161" s="76">
        <f t="shared" si="8"/>
        <v>0.84444444986756995</v>
      </c>
      <c r="I161" s="49">
        <f t="shared" si="9"/>
        <v>5736749</v>
      </c>
      <c r="J161" s="49"/>
      <c r="K161" s="49"/>
      <c r="L161" s="50" t="s">
        <v>9</v>
      </c>
      <c r="M161" s="46">
        <f>VLOOKUP($A$2:$A$307,[1]Hoja2!$E$1:$G$307,2,0)</f>
        <v>36879102</v>
      </c>
      <c r="N161" s="46">
        <f>VLOOKUP($A$2:$A$307,[1]Hoja2!$E$1:$G$307,3,0)</f>
        <v>31142353</v>
      </c>
      <c r="O161" s="17" t="b">
        <f t="shared" si="10"/>
        <v>1</v>
      </c>
      <c r="P161" s="17">
        <f t="shared" si="11"/>
        <v>0</v>
      </c>
      <c r="Q161" s="13"/>
      <c r="R161" s="13"/>
      <c r="S161" s="65"/>
    </row>
    <row r="162" spans="1:19" ht="76.5" hidden="1" x14ac:dyDescent="0.2">
      <c r="A162" s="44" t="s">
        <v>170</v>
      </c>
      <c r="B162" s="43" t="s">
        <v>274</v>
      </c>
      <c r="C162" s="80">
        <v>45686</v>
      </c>
      <c r="D162" s="66">
        <v>45866</v>
      </c>
      <c r="E162" s="86">
        <v>28960818</v>
      </c>
      <c r="F162" s="47">
        <v>28960818</v>
      </c>
      <c r="G162" s="74">
        <v>24455802</v>
      </c>
      <c r="H162" s="76">
        <f t="shared" si="8"/>
        <v>0.84444444904836602</v>
      </c>
      <c r="I162" s="49">
        <f t="shared" si="9"/>
        <v>4505016</v>
      </c>
      <c r="J162" s="49"/>
      <c r="K162" s="49"/>
      <c r="L162" s="50" t="s">
        <v>9</v>
      </c>
      <c r="M162" s="46">
        <f>VLOOKUP($A$2:$A$307,[1]Hoja2!$E$1:$G$307,2,0)</f>
        <v>28960818</v>
      </c>
      <c r="N162" s="46">
        <f>VLOOKUP($A$2:$A$307,[1]Hoja2!$E$1:$G$307,3,0)</f>
        <v>24455802</v>
      </c>
      <c r="O162" s="17" t="b">
        <f t="shared" si="10"/>
        <v>1</v>
      </c>
      <c r="P162" s="17">
        <f t="shared" si="11"/>
        <v>0</v>
      </c>
      <c r="Q162" s="13"/>
      <c r="R162" s="13"/>
      <c r="S162" s="65"/>
    </row>
    <row r="163" spans="1:19" ht="63.75" hidden="1" x14ac:dyDescent="0.2">
      <c r="A163" s="44" t="s">
        <v>171</v>
      </c>
      <c r="B163" s="43" t="s">
        <v>275</v>
      </c>
      <c r="C163" s="80">
        <v>45686</v>
      </c>
      <c r="D163" s="66">
        <v>45866</v>
      </c>
      <c r="E163" s="86">
        <v>36879102</v>
      </c>
      <c r="F163" s="47">
        <v>36879102</v>
      </c>
      <c r="G163" s="74">
        <v>31142353</v>
      </c>
      <c r="H163" s="76">
        <f t="shared" si="8"/>
        <v>0.84444444986756995</v>
      </c>
      <c r="I163" s="49">
        <f t="shared" si="9"/>
        <v>5736749</v>
      </c>
      <c r="J163" s="49"/>
      <c r="K163" s="49"/>
      <c r="L163" s="50" t="s">
        <v>9</v>
      </c>
      <c r="M163" s="46">
        <f>VLOOKUP($A$2:$A$307,[1]Hoja2!$E$1:$G$307,2,0)</f>
        <v>36879102</v>
      </c>
      <c r="N163" s="46">
        <f>VLOOKUP($A$2:$A$307,[1]Hoja2!$E$1:$G$307,3,0)</f>
        <v>31142353</v>
      </c>
      <c r="O163" s="17" t="b">
        <f t="shared" si="10"/>
        <v>1</v>
      </c>
      <c r="P163" s="17">
        <f t="shared" si="11"/>
        <v>0</v>
      </c>
      <c r="Q163" s="13"/>
      <c r="R163" s="13"/>
      <c r="S163" s="65"/>
    </row>
    <row r="164" spans="1:19" ht="63.75" hidden="1" x14ac:dyDescent="0.2">
      <c r="A164" s="44" t="s">
        <v>172</v>
      </c>
      <c r="B164" s="43" t="s">
        <v>276</v>
      </c>
      <c r="C164" s="80">
        <v>45686</v>
      </c>
      <c r="D164" s="66">
        <v>45866</v>
      </c>
      <c r="E164" s="86">
        <v>36879102</v>
      </c>
      <c r="F164" s="47">
        <v>36879102</v>
      </c>
      <c r="G164" s="74">
        <v>31142353</v>
      </c>
      <c r="H164" s="76">
        <f t="shared" si="8"/>
        <v>0.84444444986756995</v>
      </c>
      <c r="I164" s="49">
        <f t="shared" si="9"/>
        <v>5736749</v>
      </c>
      <c r="J164" s="49"/>
      <c r="K164" s="49"/>
      <c r="L164" s="50" t="s">
        <v>9</v>
      </c>
      <c r="M164" s="46">
        <f>VLOOKUP($A$2:$A$307,[1]Hoja2!$E$1:$G$307,2,0)</f>
        <v>36879102</v>
      </c>
      <c r="N164" s="46">
        <f>VLOOKUP($A$2:$A$307,[1]Hoja2!$E$1:$G$307,3,0)</f>
        <v>31142353</v>
      </c>
      <c r="O164" s="17" t="b">
        <f t="shared" si="10"/>
        <v>1</v>
      </c>
      <c r="P164" s="17">
        <f t="shared" si="11"/>
        <v>0</v>
      </c>
      <c r="Q164" s="13"/>
      <c r="R164" s="13"/>
      <c r="S164" s="65"/>
    </row>
    <row r="165" spans="1:19" ht="63.75" hidden="1" x14ac:dyDescent="0.2">
      <c r="A165" s="44" t="s">
        <v>173</v>
      </c>
      <c r="B165" s="43" t="s">
        <v>389</v>
      </c>
      <c r="C165" s="80">
        <v>45686</v>
      </c>
      <c r="D165" s="66">
        <v>45866</v>
      </c>
      <c r="E165" s="86">
        <v>14520000</v>
      </c>
      <c r="F165" s="47">
        <v>14520000</v>
      </c>
      <c r="G165" s="74">
        <v>12261333</v>
      </c>
      <c r="H165" s="76">
        <f t="shared" si="8"/>
        <v>0.84444442148760335</v>
      </c>
      <c r="I165" s="49">
        <f t="shared" si="9"/>
        <v>2258667</v>
      </c>
      <c r="J165" s="49"/>
      <c r="K165" s="49"/>
      <c r="L165" s="50" t="s">
        <v>9</v>
      </c>
      <c r="M165" s="46">
        <f>VLOOKUP($A$2:$A$307,[1]Hoja2!$E$1:$G$307,2,0)</f>
        <v>14520000</v>
      </c>
      <c r="N165" s="46">
        <f>VLOOKUP($A$2:$A$307,[1]Hoja2!$E$1:$G$307,3,0)</f>
        <v>12261333</v>
      </c>
      <c r="O165" s="17" t="b">
        <f t="shared" si="10"/>
        <v>1</v>
      </c>
      <c r="P165" s="17">
        <f t="shared" si="11"/>
        <v>0</v>
      </c>
      <c r="Q165" s="13"/>
      <c r="R165" s="13"/>
      <c r="S165" s="65"/>
    </row>
    <row r="166" spans="1:19" ht="51" hidden="1" x14ac:dyDescent="0.2">
      <c r="A166" s="44" t="s">
        <v>174</v>
      </c>
      <c r="B166" s="43" t="s">
        <v>277</v>
      </c>
      <c r="C166" s="80">
        <v>45686</v>
      </c>
      <c r="D166" s="66">
        <v>45866</v>
      </c>
      <c r="E166" s="86">
        <v>14520000</v>
      </c>
      <c r="F166" s="47">
        <v>14520000</v>
      </c>
      <c r="G166" s="74">
        <v>12261333</v>
      </c>
      <c r="H166" s="76">
        <f t="shared" si="8"/>
        <v>0.84444442148760335</v>
      </c>
      <c r="I166" s="49">
        <f t="shared" si="9"/>
        <v>2258667</v>
      </c>
      <c r="J166" s="49"/>
      <c r="K166" s="49"/>
      <c r="L166" s="50" t="s">
        <v>9</v>
      </c>
      <c r="M166" s="46">
        <f>VLOOKUP($A$2:$A$307,[1]Hoja2!$E$1:$G$307,2,0)</f>
        <v>14520000</v>
      </c>
      <c r="N166" s="46">
        <f>VLOOKUP($A$2:$A$307,[1]Hoja2!$E$1:$G$307,3,0)</f>
        <v>12261333</v>
      </c>
      <c r="O166" s="17" t="b">
        <f t="shared" si="10"/>
        <v>1</v>
      </c>
      <c r="P166" s="17">
        <f t="shared" si="11"/>
        <v>0</v>
      </c>
      <c r="Q166" s="13"/>
      <c r="R166" s="13"/>
      <c r="S166" s="65"/>
    </row>
    <row r="167" spans="1:19" ht="63.75" hidden="1" x14ac:dyDescent="0.2">
      <c r="A167" s="44" t="s">
        <v>175</v>
      </c>
      <c r="B167" s="43" t="s">
        <v>278</v>
      </c>
      <c r="C167" s="80">
        <v>45686</v>
      </c>
      <c r="D167" s="66">
        <v>45866</v>
      </c>
      <c r="E167" s="86">
        <v>36879102</v>
      </c>
      <c r="F167" s="47">
        <v>36879102</v>
      </c>
      <c r="G167" s="74">
        <v>31142353</v>
      </c>
      <c r="H167" s="76">
        <f t="shared" si="8"/>
        <v>0.84444444986756995</v>
      </c>
      <c r="I167" s="49">
        <f t="shared" si="9"/>
        <v>5736749</v>
      </c>
      <c r="J167" s="49"/>
      <c r="K167" s="49"/>
      <c r="L167" s="50" t="s">
        <v>9</v>
      </c>
      <c r="M167" s="46">
        <f>VLOOKUP($A$2:$A$307,[1]Hoja2!$E$1:$G$307,2,0)</f>
        <v>36879102</v>
      </c>
      <c r="N167" s="46">
        <f>VLOOKUP($A$2:$A$307,[1]Hoja2!$E$1:$G$307,3,0)</f>
        <v>31142353</v>
      </c>
      <c r="O167" s="17" t="b">
        <f t="shared" si="10"/>
        <v>1</v>
      </c>
      <c r="P167" s="17">
        <f t="shared" si="11"/>
        <v>0</v>
      </c>
      <c r="Q167" s="13"/>
      <c r="R167" s="13"/>
      <c r="S167" s="65"/>
    </row>
    <row r="168" spans="1:19" ht="63.75" hidden="1" x14ac:dyDescent="0.2">
      <c r="A168" s="44" t="s">
        <v>176</v>
      </c>
      <c r="B168" s="43" t="s">
        <v>279</v>
      </c>
      <c r="C168" s="80">
        <v>45686</v>
      </c>
      <c r="D168" s="66">
        <v>45866</v>
      </c>
      <c r="E168" s="86">
        <v>36879102</v>
      </c>
      <c r="F168" s="47">
        <v>36879102</v>
      </c>
      <c r="G168" s="74">
        <v>31142353</v>
      </c>
      <c r="H168" s="76">
        <f t="shared" si="8"/>
        <v>0.84444444986756995</v>
      </c>
      <c r="I168" s="49">
        <f t="shared" si="9"/>
        <v>5736749</v>
      </c>
      <c r="J168" s="49"/>
      <c r="K168" s="49"/>
      <c r="L168" s="50" t="s">
        <v>9</v>
      </c>
      <c r="M168" s="46">
        <f>VLOOKUP($A$2:$A$307,[1]Hoja2!$E$1:$G$307,2,0)</f>
        <v>36879102</v>
      </c>
      <c r="N168" s="46">
        <f>VLOOKUP($A$2:$A$307,[1]Hoja2!$E$1:$G$307,3,0)</f>
        <v>31142353</v>
      </c>
      <c r="O168" s="17" t="b">
        <f t="shared" si="10"/>
        <v>1</v>
      </c>
      <c r="P168" s="17">
        <f t="shared" si="11"/>
        <v>0</v>
      </c>
      <c r="Q168" s="13"/>
      <c r="R168" s="13"/>
      <c r="S168" s="65"/>
    </row>
    <row r="169" spans="1:19" ht="63.75" hidden="1" x14ac:dyDescent="0.2">
      <c r="A169" s="44" t="s">
        <v>177</v>
      </c>
      <c r="B169" s="43" t="s">
        <v>280</v>
      </c>
      <c r="C169" s="80">
        <v>45686</v>
      </c>
      <c r="D169" s="66">
        <v>45866</v>
      </c>
      <c r="E169" s="86">
        <v>36879102</v>
      </c>
      <c r="F169" s="47">
        <v>36879102</v>
      </c>
      <c r="G169" s="74">
        <v>31142353</v>
      </c>
      <c r="H169" s="76">
        <f t="shared" si="8"/>
        <v>0.84444444986756995</v>
      </c>
      <c r="I169" s="49">
        <f t="shared" si="9"/>
        <v>5736749</v>
      </c>
      <c r="J169" s="49"/>
      <c r="K169" s="49"/>
      <c r="L169" s="50" t="s">
        <v>9</v>
      </c>
      <c r="M169" s="46">
        <f>VLOOKUP($A$2:$A$307,[1]Hoja2!$E$1:$G$307,2,0)</f>
        <v>36879102</v>
      </c>
      <c r="N169" s="46">
        <f>VLOOKUP($A$2:$A$307,[1]Hoja2!$E$1:$G$307,3,0)</f>
        <v>31142353</v>
      </c>
      <c r="O169" s="17" t="b">
        <f t="shared" si="10"/>
        <v>1</v>
      </c>
      <c r="P169" s="17">
        <f t="shared" si="11"/>
        <v>0</v>
      </c>
      <c r="Q169" s="13"/>
      <c r="R169" s="13"/>
      <c r="S169" s="65"/>
    </row>
    <row r="170" spans="1:19" ht="63.75" hidden="1" x14ac:dyDescent="0.2">
      <c r="A170" s="44" t="s">
        <v>178</v>
      </c>
      <c r="B170" s="43" t="s">
        <v>281</v>
      </c>
      <c r="C170" s="80">
        <v>45686</v>
      </c>
      <c r="D170" s="66">
        <v>45866</v>
      </c>
      <c r="E170" s="86">
        <v>36879102</v>
      </c>
      <c r="F170" s="47">
        <v>36879102</v>
      </c>
      <c r="G170" s="74">
        <v>31142353</v>
      </c>
      <c r="H170" s="76">
        <f t="shared" si="8"/>
        <v>0.84444444986756995</v>
      </c>
      <c r="I170" s="49">
        <f t="shared" si="9"/>
        <v>5736749</v>
      </c>
      <c r="J170" s="49"/>
      <c r="K170" s="49"/>
      <c r="L170" s="50" t="s">
        <v>9</v>
      </c>
      <c r="M170" s="46">
        <f>VLOOKUP($A$2:$A$307,[1]Hoja2!$E$1:$G$307,2,0)</f>
        <v>36879102</v>
      </c>
      <c r="N170" s="46">
        <f>VLOOKUP($A$2:$A$307,[1]Hoja2!$E$1:$G$307,3,0)</f>
        <v>31142353</v>
      </c>
      <c r="O170" s="17" t="b">
        <f t="shared" si="10"/>
        <v>1</v>
      </c>
      <c r="P170" s="17">
        <f t="shared" si="11"/>
        <v>0</v>
      </c>
      <c r="Q170" s="13"/>
      <c r="R170" s="13"/>
      <c r="S170" s="65"/>
    </row>
    <row r="171" spans="1:19" ht="76.5" x14ac:dyDescent="0.2">
      <c r="A171" s="44" t="s">
        <v>179</v>
      </c>
      <c r="B171" s="43" t="s">
        <v>282</v>
      </c>
      <c r="C171" s="80">
        <v>45686</v>
      </c>
      <c r="D171" s="66">
        <v>45716</v>
      </c>
      <c r="E171" s="86">
        <v>16212030</v>
      </c>
      <c r="F171" s="47">
        <v>2882139</v>
      </c>
      <c r="G171" s="74">
        <v>2882139</v>
      </c>
      <c r="H171" s="76">
        <f t="shared" si="8"/>
        <v>0.17777779833864113</v>
      </c>
      <c r="I171" s="49">
        <f t="shared" si="9"/>
        <v>0</v>
      </c>
      <c r="J171" s="49"/>
      <c r="K171" s="49">
        <v>13329891</v>
      </c>
      <c r="L171" s="50" t="s">
        <v>9</v>
      </c>
      <c r="M171" s="46">
        <f>VLOOKUP($A$2:$A$307,[1]Hoja2!$E$1:$G$307,2,0)</f>
        <v>2882139</v>
      </c>
      <c r="N171" s="46">
        <f>VLOOKUP($A$2:$A$307,[1]Hoja2!$E$1:$G$307,3,0)</f>
        <v>2882139</v>
      </c>
      <c r="O171" s="17" t="b">
        <f t="shared" si="10"/>
        <v>0</v>
      </c>
      <c r="P171" s="17">
        <f t="shared" si="11"/>
        <v>13329891</v>
      </c>
      <c r="Q171" s="13"/>
      <c r="R171" s="13"/>
      <c r="S171" s="65"/>
    </row>
    <row r="172" spans="1:19" ht="76.5" hidden="1" x14ac:dyDescent="0.2">
      <c r="A172" s="44" t="s">
        <v>180</v>
      </c>
      <c r="B172" s="43" t="s">
        <v>283</v>
      </c>
      <c r="C172" s="80">
        <v>45686</v>
      </c>
      <c r="D172" s="66">
        <v>45866</v>
      </c>
      <c r="E172" s="86">
        <v>16212030</v>
      </c>
      <c r="F172" s="47">
        <v>16212030</v>
      </c>
      <c r="G172" s="74">
        <v>13690159</v>
      </c>
      <c r="H172" s="76">
        <f t="shared" si="8"/>
        <v>0.84444446500530779</v>
      </c>
      <c r="I172" s="49">
        <f t="shared" si="9"/>
        <v>2521871</v>
      </c>
      <c r="J172" s="49"/>
      <c r="K172" s="49"/>
      <c r="L172" s="50" t="s">
        <v>9</v>
      </c>
      <c r="M172" s="46">
        <f>VLOOKUP($A$2:$A$307,[1]Hoja2!$E$1:$G$307,2,0)</f>
        <v>16212030</v>
      </c>
      <c r="N172" s="46">
        <f>VLOOKUP($A$2:$A$307,[1]Hoja2!$E$1:$G$307,3,0)</f>
        <v>13690159</v>
      </c>
      <c r="O172" s="17" t="b">
        <f t="shared" si="10"/>
        <v>1</v>
      </c>
      <c r="P172" s="17">
        <f t="shared" si="11"/>
        <v>0</v>
      </c>
      <c r="Q172" s="13"/>
      <c r="R172" s="13"/>
      <c r="S172" s="65"/>
    </row>
    <row r="173" spans="1:19" ht="102" hidden="1" x14ac:dyDescent="0.2">
      <c r="A173" s="44" t="s">
        <v>285</v>
      </c>
      <c r="B173" s="43" t="s">
        <v>311</v>
      </c>
      <c r="C173" s="80">
        <v>45689</v>
      </c>
      <c r="D173" s="66">
        <v>46022</v>
      </c>
      <c r="E173" s="86">
        <v>829000410</v>
      </c>
      <c r="F173" s="47">
        <v>829000410</v>
      </c>
      <c r="G173" s="74">
        <v>770162777</v>
      </c>
      <c r="H173" s="76">
        <f t="shared" si="8"/>
        <v>0.92902580952885172</v>
      </c>
      <c r="I173" s="49">
        <f t="shared" si="9"/>
        <v>58837633</v>
      </c>
      <c r="J173" s="49"/>
      <c r="K173" s="49"/>
      <c r="L173" s="50" t="s">
        <v>284</v>
      </c>
      <c r="M173" s="46">
        <f>VLOOKUP($A$2:$A$307,[1]Hoja2!$E$1:$G$307,2,0)</f>
        <v>829000410</v>
      </c>
      <c r="N173" s="46">
        <f>VLOOKUP($A$2:$A$307,[1]Hoja2!$E$1:$G$307,3,0)</f>
        <v>770162777</v>
      </c>
      <c r="O173" s="17" t="b">
        <f t="shared" si="10"/>
        <v>1</v>
      </c>
      <c r="P173" s="17">
        <f t="shared" si="11"/>
        <v>0</v>
      </c>
      <c r="Q173" s="13"/>
      <c r="R173" s="13"/>
      <c r="S173" s="65"/>
    </row>
    <row r="174" spans="1:19" ht="63.75" hidden="1" x14ac:dyDescent="0.2">
      <c r="A174" s="44" t="s">
        <v>181</v>
      </c>
      <c r="B174" s="43" t="s">
        <v>262</v>
      </c>
      <c r="C174" s="80">
        <v>45686</v>
      </c>
      <c r="D174" s="66">
        <v>45866</v>
      </c>
      <c r="E174" s="86">
        <v>36879102</v>
      </c>
      <c r="F174" s="47">
        <v>36879102</v>
      </c>
      <c r="G174" s="74">
        <v>31142353</v>
      </c>
      <c r="H174" s="76">
        <f t="shared" si="8"/>
        <v>0.84444444986756995</v>
      </c>
      <c r="I174" s="49">
        <f t="shared" si="9"/>
        <v>5736749</v>
      </c>
      <c r="J174" s="49"/>
      <c r="K174" s="49"/>
      <c r="L174" s="50" t="s">
        <v>9</v>
      </c>
      <c r="M174" s="46">
        <f>VLOOKUP($A$2:$A$307,[1]Hoja2!$E$1:$G$307,2,0)</f>
        <v>36879102</v>
      </c>
      <c r="N174" s="46">
        <f>VLOOKUP($A$2:$A$307,[1]Hoja2!$E$1:$G$307,3,0)</f>
        <v>31142353</v>
      </c>
      <c r="O174" s="17" t="b">
        <f t="shared" si="10"/>
        <v>1</v>
      </c>
      <c r="P174" s="17">
        <f t="shared" si="11"/>
        <v>0</v>
      </c>
      <c r="Q174" s="13"/>
      <c r="R174" s="13"/>
      <c r="S174" s="65"/>
    </row>
    <row r="175" spans="1:19" ht="63.75" hidden="1" x14ac:dyDescent="0.2">
      <c r="A175" s="44" t="s">
        <v>394</v>
      </c>
      <c r="B175" s="43" t="s">
        <v>413</v>
      </c>
      <c r="C175" s="80">
        <v>45717</v>
      </c>
      <c r="D175" s="66">
        <v>46022</v>
      </c>
      <c r="E175" s="86">
        <v>46097420</v>
      </c>
      <c r="F175" s="47">
        <v>46097420</v>
      </c>
      <c r="G175" s="74">
        <v>5894470</v>
      </c>
      <c r="H175" s="76">
        <f t="shared" si="8"/>
        <v>0.1278698460781536</v>
      </c>
      <c r="I175" s="49">
        <f t="shared" si="9"/>
        <v>40202950</v>
      </c>
      <c r="J175" s="49"/>
      <c r="K175" s="49"/>
      <c r="L175" s="50" t="s">
        <v>284</v>
      </c>
      <c r="M175" s="46">
        <f>VLOOKUP($A$2:$A$307,[1]Hoja2!$E$1:$G$307,2,0)</f>
        <v>46097420</v>
      </c>
      <c r="N175" s="46">
        <f>VLOOKUP($A$2:$A$307,[1]Hoja2!$E$1:$G$307,3,0)</f>
        <v>5894470</v>
      </c>
      <c r="O175" s="17" t="b">
        <f t="shared" si="10"/>
        <v>1</v>
      </c>
      <c r="P175" s="17">
        <f t="shared" si="11"/>
        <v>0</v>
      </c>
      <c r="Q175" s="13"/>
      <c r="R175" s="13"/>
      <c r="S175" s="65"/>
    </row>
    <row r="176" spans="1:19" ht="51" hidden="1" x14ac:dyDescent="0.2">
      <c r="A176" s="44" t="s">
        <v>286</v>
      </c>
      <c r="B176" s="43" t="s">
        <v>330</v>
      </c>
      <c r="C176" s="80">
        <v>45691</v>
      </c>
      <c r="D176" s="66">
        <v>45871</v>
      </c>
      <c r="E176" s="86">
        <v>40980786</v>
      </c>
      <c r="F176" s="47">
        <v>40980786</v>
      </c>
      <c r="G176" s="74">
        <v>33695313</v>
      </c>
      <c r="H176" s="76">
        <f t="shared" si="8"/>
        <v>0.8222222238490009</v>
      </c>
      <c r="I176" s="49">
        <f t="shared" si="9"/>
        <v>7285473</v>
      </c>
      <c r="J176" s="49"/>
      <c r="K176" s="49"/>
      <c r="L176" s="50" t="s">
        <v>9</v>
      </c>
      <c r="M176" s="46">
        <f>VLOOKUP($A$2:$A$307,[1]Hoja2!$E$1:$G$307,2,0)</f>
        <v>40980786</v>
      </c>
      <c r="N176" s="46">
        <f>VLOOKUP($A$2:$A$307,[1]Hoja2!$E$1:$G$307,3,0)</f>
        <v>33695313</v>
      </c>
      <c r="O176" s="17" t="b">
        <f t="shared" si="10"/>
        <v>1</v>
      </c>
      <c r="P176" s="17">
        <f t="shared" si="11"/>
        <v>0</v>
      </c>
      <c r="Q176" s="13"/>
      <c r="R176" s="13"/>
      <c r="S176" s="65"/>
    </row>
    <row r="177" spans="1:19" ht="76.5" x14ac:dyDescent="0.2">
      <c r="A177" s="44" t="s">
        <v>287</v>
      </c>
      <c r="B177" s="43" t="s">
        <v>331</v>
      </c>
      <c r="C177" s="80">
        <v>45693</v>
      </c>
      <c r="D177" s="66">
        <v>45716</v>
      </c>
      <c r="E177" s="86">
        <v>40980786</v>
      </c>
      <c r="F177" s="47">
        <v>5919447</v>
      </c>
      <c r="G177" s="74">
        <v>5919447</v>
      </c>
      <c r="H177" s="76">
        <f t="shared" si="8"/>
        <v>0.14444444769800169</v>
      </c>
      <c r="I177" s="49">
        <f t="shared" si="9"/>
        <v>0</v>
      </c>
      <c r="J177" s="49"/>
      <c r="K177" s="49">
        <v>35061339</v>
      </c>
      <c r="L177" s="50" t="s">
        <v>9</v>
      </c>
      <c r="M177" s="46">
        <f>VLOOKUP($A$2:$A$307,[1]Hoja2!$E$1:$G$307,2,0)</f>
        <v>5919447</v>
      </c>
      <c r="N177" s="46">
        <f>VLOOKUP($A$2:$A$307,[1]Hoja2!$E$1:$G$307,3,0)</f>
        <v>5919447</v>
      </c>
      <c r="O177" s="17" t="b">
        <f t="shared" si="10"/>
        <v>0</v>
      </c>
      <c r="P177" s="17">
        <f t="shared" si="11"/>
        <v>35061339</v>
      </c>
      <c r="Q177" s="13"/>
      <c r="R177" s="13"/>
      <c r="S177" s="65"/>
    </row>
    <row r="178" spans="1:19" ht="114.75" hidden="1" x14ac:dyDescent="0.2">
      <c r="A178" s="44" t="s">
        <v>288</v>
      </c>
      <c r="B178" s="43" t="s">
        <v>392</v>
      </c>
      <c r="C178" s="80">
        <v>45693</v>
      </c>
      <c r="D178" s="66">
        <v>45873</v>
      </c>
      <c r="E178" s="86">
        <v>40980786</v>
      </c>
      <c r="F178" s="47">
        <v>40980786</v>
      </c>
      <c r="G178" s="74">
        <v>33239971</v>
      </c>
      <c r="H178" s="76">
        <f t="shared" si="8"/>
        <v>0.81111111436466832</v>
      </c>
      <c r="I178" s="49">
        <f t="shared" si="9"/>
        <v>7740815</v>
      </c>
      <c r="J178" s="49"/>
      <c r="K178" s="49"/>
      <c r="L178" s="50" t="s">
        <v>9</v>
      </c>
      <c r="M178" s="46">
        <f>VLOOKUP($A$2:$A$307,[1]Hoja2!$E$1:$G$307,2,0)</f>
        <v>40980786</v>
      </c>
      <c r="N178" s="46">
        <f>VLOOKUP($A$2:$A$307,[1]Hoja2!$E$1:$G$307,3,0)</f>
        <v>33239971</v>
      </c>
      <c r="O178" s="17" t="b">
        <f t="shared" si="10"/>
        <v>1</v>
      </c>
      <c r="P178" s="17">
        <f t="shared" si="11"/>
        <v>0</v>
      </c>
      <c r="Q178" s="13"/>
      <c r="R178" s="13"/>
      <c r="S178" s="65"/>
    </row>
    <row r="179" spans="1:19" ht="102" hidden="1" x14ac:dyDescent="0.2">
      <c r="A179" s="44" t="s">
        <v>289</v>
      </c>
      <c r="B179" s="43" t="s">
        <v>390</v>
      </c>
      <c r="C179" s="80">
        <v>45693</v>
      </c>
      <c r="D179" s="66">
        <v>45873</v>
      </c>
      <c r="E179" s="86">
        <v>40980786</v>
      </c>
      <c r="F179" s="47">
        <v>40980786</v>
      </c>
      <c r="G179" s="74">
        <v>33239971</v>
      </c>
      <c r="H179" s="76">
        <f t="shared" si="8"/>
        <v>0.81111111436466832</v>
      </c>
      <c r="I179" s="49">
        <f t="shared" si="9"/>
        <v>7740815</v>
      </c>
      <c r="J179" s="49"/>
      <c r="K179" s="49"/>
      <c r="L179" s="50" t="s">
        <v>9</v>
      </c>
      <c r="M179" s="46">
        <f>VLOOKUP($A$2:$A$307,[1]Hoja2!$E$1:$G$307,2,0)</f>
        <v>40980786</v>
      </c>
      <c r="N179" s="46">
        <f>VLOOKUP($A$2:$A$307,[1]Hoja2!$E$1:$G$307,3,0)</f>
        <v>33239971</v>
      </c>
      <c r="O179" s="17" t="b">
        <f t="shared" si="10"/>
        <v>1</v>
      </c>
      <c r="P179" s="17">
        <f t="shared" si="11"/>
        <v>0</v>
      </c>
      <c r="Q179" s="13"/>
      <c r="R179" s="13"/>
      <c r="S179" s="65"/>
    </row>
    <row r="180" spans="1:19" ht="89.25" x14ac:dyDescent="0.2">
      <c r="A180" s="44" t="s">
        <v>290</v>
      </c>
      <c r="B180" s="43" t="s">
        <v>312</v>
      </c>
      <c r="C180" s="80">
        <v>45693</v>
      </c>
      <c r="D180" s="66">
        <v>45716</v>
      </c>
      <c r="E180" s="86">
        <v>40980786</v>
      </c>
      <c r="F180" s="47">
        <v>5919447</v>
      </c>
      <c r="G180" s="74">
        <v>5919447</v>
      </c>
      <c r="H180" s="76">
        <f t="shared" si="8"/>
        <v>0.14444444769800169</v>
      </c>
      <c r="I180" s="49">
        <f t="shared" si="9"/>
        <v>0</v>
      </c>
      <c r="J180" s="49"/>
      <c r="K180" s="49">
        <v>35061339</v>
      </c>
      <c r="L180" s="50" t="s">
        <v>9</v>
      </c>
      <c r="M180" s="46">
        <f>VLOOKUP($A$2:$A$307,[1]Hoja2!$E$1:$G$307,2,0)</f>
        <v>5919447</v>
      </c>
      <c r="N180" s="46">
        <f>VLOOKUP($A$2:$A$307,[1]Hoja2!$E$1:$G$307,3,0)</f>
        <v>5919447</v>
      </c>
      <c r="O180" s="17" t="b">
        <f t="shared" si="10"/>
        <v>0</v>
      </c>
      <c r="P180" s="17">
        <f t="shared" si="11"/>
        <v>35061339</v>
      </c>
      <c r="Q180" s="13"/>
      <c r="R180" s="13"/>
      <c r="S180" s="65"/>
    </row>
    <row r="181" spans="1:19" ht="114.75" hidden="1" x14ac:dyDescent="0.2">
      <c r="A181" s="44" t="s">
        <v>291</v>
      </c>
      <c r="B181" s="43" t="s">
        <v>313</v>
      </c>
      <c r="C181" s="80">
        <v>45693</v>
      </c>
      <c r="D181" s="66">
        <v>45873</v>
      </c>
      <c r="E181" s="86">
        <v>40980786</v>
      </c>
      <c r="F181" s="47">
        <v>40980786</v>
      </c>
      <c r="G181" s="74">
        <v>33239971</v>
      </c>
      <c r="H181" s="76">
        <f t="shared" si="8"/>
        <v>0.81111111436466832</v>
      </c>
      <c r="I181" s="49">
        <f t="shared" si="9"/>
        <v>7740815</v>
      </c>
      <c r="J181" s="49"/>
      <c r="K181" s="49"/>
      <c r="L181" s="50" t="s">
        <v>9</v>
      </c>
      <c r="M181" s="46">
        <f>VLOOKUP($A$2:$A$307,[1]Hoja2!$E$1:$G$307,2,0)</f>
        <v>40980786</v>
      </c>
      <c r="N181" s="46">
        <f>VLOOKUP($A$2:$A$307,[1]Hoja2!$E$1:$G$307,3,0)</f>
        <v>33239971</v>
      </c>
      <c r="O181" s="17" t="b">
        <f t="shared" si="10"/>
        <v>1</v>
      </c>
      <c r="P181" s="17">
        <f t="shared" si="11"/>
        <v>0</v>
      </c>
      <c r="Q181" s="13"/>
      <c r="R181" s="13"/>
      <c r="S181" s="65"/>
    </row>
    <row r="182" spans="1:19" ht="89.25" hidden="1" x14ac:dyDescent="0.2">
      <c r="A182" s="44" t="s">
        <v>292</v>
      </c>
      <c r="B182" s="43" t="s">
        <v>314</v>
      </c>
      <c r="C182" s="80">
        <v>45693</v>
      </c>
      <c r="D182" s="66">
        <v>45873</v>
      </c>
      <c r="E182" s="86">
        <v>32786400</v>
      </c>
      <c r="F182" s="47">
        <v>32786400</v>
      </c>
      <c r="G182" s="74">
        <v>26593413</v>
      </c>
      <c r="H182" s="76">
        <f t="shared" si="8"/>
        <v>0.81111110094429395</v>
      </c>
      <c r="I182" s="49">
        <f t="shared" si="9"/>
        <v>6192987</v>
      </c>
      <c r="J182" s="49"/>
      <c r="K182" s="49"/>
      <c r="L182" s="50" t="s">
        <v>9</v>
      </c>
      <c r="M182" s="46">
        <f>VLOOKUP($A$2:$A$307,[1]Hoja2!$E$1:$G$307,2,0)</f>
        <v>32786400</v>
      </c>
      <c r="N182" s="46">
        <f>VLOOKUP($A$2:$A$307,[1]Hoja2!$E$1:$G$307,3,0)</f>
        <v>26593413</v>
      </c>
      <c r="O182" s="17" t="b">
        <f t="shared" si="10"/>
        <v>1</v>
      </c>
      <c r="P182" s="17">
        <f t="shared" si="11"/>
        <v>0</v>
      </c>
      <c r="Q182" s="13"/>
      <c r="R182" s="13"/>
      <c r="S182" s="65"/>
    </row>
    <row r="183" spans="1:19" ht="89.25" hidden="1" x14ac:dyDescent="0.2">
      <c r="A183" s="44" t="s">
        <v>293</v>
      </c>
      <c r="B183" s="43" t="s">
        <v>315</v>
      </c>
      <c r="C183" s="80">
        <v>45693</v>
      </c>
      <c r="D183" s="66">
        <v>45873</v>
      </c>
      <c r="E183" s="86">
        <v>28960818</v>
      </c>
      <c r="F183" s="47">
        <v>28960818</v>
      </c>
      <c r="G183" s="74">
        <v>23490441</v>
      </c>
      <c r="H183" s="76">
        <f t="shared" si="8"/>
        <v>0.81111110190326807</v>
      </c>
      <c r="I183" s="49">
        <f t="shared" si="9"/>
        <v>5470377</v>
      </c>
      <c r="J183" s="49"/>
      <c r="K183" s="49"/>
      <c r="L183" s="50" t="s">
        <v>9</v>
      </c>
      <c r="M183" s="46">
        <f>VLOOKUP($A$2:$A$307,[1]Hoja2!$E$1:$G$307,2,0)</f>
        <v>28960818</v>
      </c>
      <c r="N183" s="46">
        <f>VLOOKUP($A$2:$A$307,[1]Hoja2!$E$1:$G$307,3,0)</f>
        <v>23490441</v>
      </c>
      <c r="O183" s="17" t="b">
        <f t="shared" si="10"/>
        <v>1</v>
      </c>
      <c r="P183" s="17">
        <f t="shared" si="11"/>
        <v>0</v>
      </c>
      <c r="Q183" s="13"/>
      <c r="R183" s="13"/>
      <c r="S183" s="65"/>
    </row>
    <row r="184" spans="1:19" ht="89.25" hidden="1" x14ac:dyDescent="0.2">
      <c r="A184" s="44" t="s">
        <v>294</v>
      </c>
      <c r="B184" s="43" t="s">
        <v>316</v>
      </c>
      <c r="C184" s="80">
        <v>45693</v>
      </c>
      <c r="D184" s="66">
        <v>45873</v>
      </c>
      <c r="E184" s="86">
        <v>27020040</v>
      </c>
      <c r="F184" s="47">
        <v>27020040</v>
      </c>
      <c r="G184" s="74">
        <v>21916255</v>
      </c>
      <c r="H184" s="76">
        <f t="shared" si="8"/>
        <v>0.8111111234476337</v>
      </c>
      <c r="I184" s="49">
        <f t="shared" si="9"/>
        <v>5103785</v>
      </c>
      <c r="J184" s="49"/>
      <c r="K184" s="49"/>
      <c r="L184" s="50" t="s">
        <v>9</v>
      </c>
      <c r="M184" s="46">
        <f>VLOOKUP($A$2:$A$307,[1]Hoja2!$E$1:$G$307,2,0)</f>
        <v>27020040</v>
      </c>
      <c r="N184" s="46">
        <f>VLOOKUP($A$2:$A$307,[1]Hoja2!$E$1:$G$307,3,0)</f>
        <v>21916255</v>
      </c>
      <c r="O184" s="17" t="b">
        <f t="shared" si="10"/>
        <v>1</v>
      </c>
      <c r="P184" s="17">
        <f t="shared" si="11"/>
        <v>0</v>
      </c>
      <c r="Q184" s="13"/>
      <c r="R184" s="13"/>
      <c r="S184" s="65"/>
    </row>
    <row r="185" spans="1:19" ht="102" hidden="1" x14ac:dyDescent="0.2">
      <c r="A185" s="44" t="s">
        <v>295</v>
      </c>
      <c r="B185" s="43" t="s">
        <v>317</v>
      </c>
      <c r="C185" s="80">
        <v>45693</v>
      </c>
      <c r="D185" s="66">
        <v>45873</v>
      </c>
      <c r="E185" s="86">
        <v>27020040</v>
      </c>
      <c r="F185" s="47">
        <v>27020040</v>
      </c>
      <c r="G185" s="74">
        <v>21916255</v>
      </c>
      <c r="H185" s="76">
        <f t="shared" si="8"/>
        <v>0.8111111234476337</v>
      </c>
      <c r="I185" s="49">
        <f t="shared" si="9"/>
        <v>5103785</v>
      </c>
      <c r="J185" s="49"/>
      <c r="K185" s="49"/>
      <c r="L185" s="50" t="s">
        <v>9</v>
      </c>
      <c r="M185" s="46">
        <f>VLOOKUP($A$2:$A$307,[1]Hoja2!$E$1:$G$307,2,0)</f>
        <v>27020040</v>
      </c>
      <c r="N185" s="46">
        <f>VLOOKUP($A$2:$A$307,[1]Hoja2!$E$1:$G$307,3,0)</f>
        <v>21916255</v>
      </c>
      <c r="O185" s="17" t="b">
        <f t="shared" si="10"/>
        <v>1</v>
      </c>
      <c r="P185" s="17">
        <f t="shared" si="11"/>
        <v>0</v>
      </c>
      <c r="Q185" s="13"/>
      <c r="R185" s="13"/>
      <c r="S185" s="65"/>
    </row>
    <row r="186" spans="1:19" ht="76.5" hidden="1" x14ac:dyDescent="0.2">
      <c r="A186" s="44" t="s">
        <v>296</v>
      </c>
      <c r="B186" s="43" t="s">
        <v>318</v>
      </c>
      <c r="C186" s="80">
        <v>45693</v>
      </c>
      <c r="D186" s="66">
        <v>45873</v>
      </c>
      <c r="E186" s="86">
        <v>20715366</v>
      </c>
      <c r="F186" s="47">
        <v>20715366</v>
      </c>
      <c r="G186" s="74">
        <v>16802464</v>
      </c>
      <c r="H186" s="76">
        <f t="shared" si="8"/>
        <v>0.81111113363867193</v>
      </c>
      <c r="I186" s="49">
        <f t="shared" si="9"/>
        <v>3912902</v>
      </c>
      <c r="J186" s="49"/>
      <c r="K186" s="49"/>
      <c r="L186" s="50" t="s">
        <v>9</v>
      </c>
      <c r="M186" s="46">
        <f>VLOOKUP($A$2:$A$307,[1]Hoja2!$E$1:$G$307,2,0)</f>
        <v>20715366</v>
      </c>
      <c r="N186" s="46">
        <f>VLOOKUP($A$2:$A$307,[1]Hoja2!$E$1:$G$307,3,0)</f>
        <v>16802464</v>
      </c>
      <c r="O186" s="17" t="b">
        <f t="shared" si="10"/>
        <v>1</v>
      </c>
      <c r="P186" s="17">
        <f t="shared" si="11"/>
        <v>0</v>
      </c>
      <c r="Q186" s="13"/>
      <c r="R186" s="13"/>
      <c r="S186" s="65"/>
    </row>
    <row r="187" spans="1:19" ht="63.75" hidden="1" x14ac:dyDescent="0.2">
      <c r="A187" s="44" t="s">
        <v>297</v>
      </c>
      <c r="B187" s="43" t="s">
        <v>319</v>
      </c>
      <c r="C187" s="80">
        <v>45693</v>
      </c>
      <c r="D187" s="66">
        <v>45873</v>
      </c>
      <c r="E187" s="86">
        <v>20715366</v>
      </c>
      <c r="F187" s="47">
        <v>20715366</v>
      </c>
      <c r="G187" s="74">
        <v>16802464</v>
      </c>
      <c r="H187" s="76">
        <f t="shared" si="8"/>
        <v>0.81111113363867193</v>
      </c>
      <c r="I187" s="49">
        <f t="shared" si="9"/>
        <v>3912902</v>
      </c>
      <c r="J187" s="49"/>
      <c r="K187" s="49"/>
      <c r="L187" s="50" t="s">
        <v>9</v>
      </c>
      <c r="M187" s="46">
        <f>VLOOKUP($A$2:$A$307,[1]Hoja2!$E$1:$G$307,2,0)</f>
        <v>20715366</v>
      </c>
      <c r="N187" s="46">
        <f>VLOOKUP($A$2:$A$307,[1]Hoja2!$E$1:$G$307,3,0)</f>
        <v>16802464</v>
      </c>
      <c r="O187" s="17" t="b">
        <f t="shared" si="10"/>
        <v>1</v>
      </c>
      <c r="P187" s="17">
        <f t="shared" si="11"/>
        <v>0</v>
      </c>
      <c r="Q187" s="13"/>
      <c r="R187" s="13"/>
      <c r="S187" s="65"/>
    </row>
    <row r="188" spans="1:19" ht="63.75" hidden="1" x14ac:dyDescent="0.2">
      <c r="A188" s="44" t="s">
        <v>298</v>
      </c>
      <c r="B188" s="43" t="s">
        <v>319</v>
      </c>
      <c r="C188" s="80">
        <v>45693</v>
      </c>
      <c r="D188" s="66">
        <v>45873</v>
      </c>
      <c r="E188" s="86">
        <v>20715366</v>
      </c>
      <c r="F188" s="47">
        <v>20715366</v>
      </c>
      <c r="G188" s="74">
        <v>16802464</v>
      </c>
      <c r="H188" s="76">
        <f t="shared" si="8"/>
        <v>0.81111113363867193</v>
      </c>
      <c r="I188" s="49">
        <f t="shared" si="9"/>
        <v>3912902</v>
      </c>
      <c r="J188" s="49"/>
      <c r="K188" s="49"/>
      <c r="L188" s="50" t="s">
        <v>9</v>
      </c>
      <c r="M188" s="46">
        <f>VLOOKUP($A$2:$A$307,[1]Hoja2!$E$1:$G$307,2,0)</f>
        <v>20715366</v>
      </c>
      <c r="N188" s="46">
        <f>VLOOKUP($A$2:$A$307,[1]Hoja2!$E$1:$G$307,3,0)</f>
        <v>16802464</v>
      </c>
      <c r="O188" s="17" t="b">
        <f t="shared" si="10"/>
        <v>1</v>
      </c>
      <c r="P188" s="17">
        <f t="shared" si="11"/>
        <v>0</v>
      </c>
      <c r="Q188" s="13"/>
      <c r="R188" s="13"/>
      <c r="S188" s="65"/>
    </row>
    <row r="189" spans="1:19" ht="76.5" hidden="1" x14ac:dyDescent="0.2">
      <c r="A189" s="44" t="s">
        <v>299</v>
      </c>
      <c r="B189" s="43" t="s">
        <v>320</v>
      </c>
      <c r="C189" s="80">
        <v>45693</v>
      </c>
      <c r="D189" s="66">
        <v>45873</v>
      </c>
      <c r="E189" s="86">
        <v>20715366</v>
      </c>
      <c r="F189" s="47">
        <v>20715366</v>
      </c>
      <c r="G189" s="74">
        <v>16802464</v>
      </c>
      <c r="H189" s="76">
        <f t="shared" si="8"/>
        <v>0.81111113363867193</v>
      </c>
      <c r="I189" s="49">
        <f t="shared" si="9"/>
        <v>3912902</v>
      </c>
      <c r="J189" s="49"/>
      <c r="K189" s="49"/>
      <c r="L189" s="50" t="s">
        <v>9</v>
      </c>
      <c r="M189" s="46">
        <f>VLOOKUP($A$2:$A$307,[1]Hoja2!$E$1:$G$307,2,0)</f>
        <v>20715366</v>
      </c>
      <c r="N189" s="46">
        <f>VLOOKUP($A$2:$A$307,[1]Hoja2!$E$1:$G$307,3,0)</f>
        <v>16802464</v>
      </c>
      <c r="O189" s="17" t="b">
        <f t="shared" si="10"/>
        <v>1</v>
      </c>
      <c r="P189" s="17">
        <f t="shared" si="11"/>
        <v>0</v>
      </c>
      <c r="Q189" s="13"/>
      <c r="R189" s="13"/>
      <c r="S189" s="65"/>
    </row>
    <row r="190" spans="1:19" ht="76.5" hidden="1" x14ac:dyDescent="0.2">
      <c r="A190" s="44" t="s">
        <v>300</v>
      </c>
      <c r="B190" s="43" t="s">
        <v>321</v>
      </c>
      <c r="C190" s="80">
        <v>45693</v>
      </c>
      <c r="D190" s="66">
        <v>45873</v>
      </c>
      <c r="E190" s="86">
        <v>16212030</v>
      </c>
      <c r="F190" s="47">
        <v>16212030</v>
      </c>
      <c r="G190" s="74">
        <v>13149758</v>
      </c>
      <c r="H190" s="76">
        <f t="shared" si="8"/>
        <v>0.81111113167197446</v>
      </c>
      <c r="I190" s="49">
        <f t="shared" si="9"/>
        <v>3062272</v>
      </c>
      <c r="J190" s="49"/>
      <c r="K190" s="49"/>
      <c r="L190" s="50" t="s">
        <v>9</v>
      </c>
      <c r="M190" s="46">
        <f>VLOOKUP($A$2:$A$307,[1]Hoja2!$E$1:$G$307,2,0)</f>
        <v>16212030</v>
      </c>
      <c r="N190" s="46">
        <f>VLOOKUP($A$2:$A$307,[1]Hoja2!$E$1:$G$307,3,0)</f>
        <v>13149758</v>
      </c>
      <c r="O190" s="17" t="b">
        <f t="shared" si="10"/>
        <v>1</v>
      </c>
      <c r="P190" s="17">
        <f t="shared" si="11"/>
        <v>0</v>
      </c>
      <c r="Q190" s="13"/>
      <c r="R190" s="13"/>
      <c r="S190" s="65"/>
    </row>
    <row r="191" spans="1:19" ht="63.75" x14ac:dyDescent="0.2">
      <c r="A191" s="44" t="s">
        <v>301</v>
      </c>
      <c r="B191" s="43" t="s">
        <v>322</v>
      </c>
      <c r="C191" s="80">
        <v>45693</v>
      </c>
      <c r="D191" s="66">
        <v>45700</v>
      </c>
      <c r="E191" s="86">
        <v>14520000</v>
      </c>
      <c r="F191" s="47">
        <v>645333</v>
      </c>
      <c r="G191" s="74">
        <v>645333</v>
      </c>
      <c r="H191" s="76">
        <f t="shared" si="8"/>
        <v>4.4444421487603303E-2</v>
      </c>
      <c r="I191" s="49">
        <f t="shared" si="9"/>
        <v>0</v>
      </c>
      <c r="J191" s="49"/>
      <c r="K191" s="49">
        <v>13874667</v>
      </c>
      <c r="L191" s="50" t="s">
        <v>9</v>
      </c>
      <c r="M191" s="46">
        <f>VLOOKUP($A$2:$A$307,[1]Hoja2!$E$1:$G$307,2,0)</f>
        <v>645333</v>
      </c>
      <c r="N191" s="46">
        <f>VLOOKUP($A$2:$A$307,[1]Hoja2!$E$1:$G$307,3,0)</f>
        <v>645333</v>
      </c>
      <c r="O191" s="17" t="b">
        <f t="shared" si="10"/>
        <v>0</v>
      </c>
      <c r="P191" s="17">
        <f t="shared" si="11"/>
        <v>13874667</v>
      </c>
      <c r="Q191" s="13"/>
      <c r="R191" s="13"/>
      <c r="S191" s="65"/>
    </row>
    <row r="192" spans="1:19" ht="76.5" hidden="1" x14ac:dyDescent="0.2">
      <c r="A192" s="44" t="s">
        <v>302</v>
      </c>
      <c r="B192" s="43" t="s">
        <v>323</v>
      </c>
      <c r="C192" s="80">
        <v>45693</v>
      </c>
      <c r="D192" s="66">
        <v>45873</v>
      </c>
      <c r="E192" s="86">
        <v>14520000</v>
      </c>
      <c r="F192" s="47">
        <v>14520000</v>
      </c>
      <c r="G192" s="74">
        <v>11777333</v>
      </c>
      <c r="H192" s="76">
        <f t="shared" si="8"/>
        <v>0.81111108815427002</v>
      </c>
      <c r="I192" s="49">
        <f t="shared" si="9"/>
        <v>2742667</v>
      </c>
      <c r="J192" s="49"/>
      <c r="K192" s="49"/>
      <c r="L192" s="50" t="s">
        <v>9</v>
      </c>
      <c r="M192" s="46">
        <f>VLOOKUP($A$2:$A$307,[1]Hoja2!$E$1:$G$307,2,0)</f>
        <v>14520000</v>
      </c>
      <c r="N192" s="46">
        <f>VLOOKUP($A$2:$A$307,[1]Hoja2!$E$1:$G$307,3,0)</f>
        <v>11777333</v>
      </c>
      <c r="O192" s="17" t="b">
        <f t="shared" si="10"/>
        <v>1</v>
      </c>
      <c r="P192" s="17">
        <f t="shared" si="11"/>
        <v>0</v>
      </c>
      <c r="Q192" s="13"/>
      <c r="R192" s="13"/>
      <c r="S192" s="65"/>
    </row>
    <row r="193" spans="1:19" ht="38.25" hidden="1" x14ac:dyDescent="0.2">
      <c r="A193" s="44" t="s">
        <v>395</v>
      </c>
      <c r="B193" s="43" t="s">
        <v>414</v>
      </c>
      <c r="C193" s="80">
        <v>45717</v>
      </c>
      <c r="D193" s="66">
        <v>46022</v>
      </c>
      <c r="E193" s="86">
        <v>26015532</v>
      </c>
      <c r="F193" s="47">
        <v>26015532</v>
      </c>
      <c r="G193" s="74">
        <v>10406216</v>
      </c>
      <c r="H193" s="76">
        <f t="shared" si="8"/>
        <v>0.40000012300344273</v>
      </c>
      <c r="I193" s="49">
        <f t="shared" si="9"/>
        <v>15609316</v>
      </c>
      <c r="J193" s="49"/>
      <c r="K193" s="49"/>
      <c r="L193" s="50" t="s">
        <v>9</v>
      </c>
      <c r="M193" s="46">
        <f>VLOOKUP($A$2:$A$307,[1]Hoja2!$E$1:$G$307,2,0)</f>
        <v>26015532</v>
      </c>
      <c r="N193" s="46">
        <f>VLOOKUP($A$2:$A$307,[1]Hoja2!$E$1:$G$307,3,0)</f>
        <v>10406216</v>
      </c>
      <c r="O193" s="17" t="b">
        <f t="shared" si="10"/>
        <v>1</v>
      </c>
      <c r="P193" s="17">
        <f t="shared" si="11"/>
        <v>0</v>
      </c>
      <c r="Q193" s="13"/>
      <c r="R193" s="13"/>
      <c r="S193" s="65"/>
    </row>
    <row r="194" spans="1:19" ht="51" hidden="1" x14ac:dyDescent="0.2">
      <c r="A194" s="44" t="s">
        <v>303</v>
      </c>
      <c r="B194" s="43" t="s">
        <v>324</v>
      </c>
      <c r="C194" s="80">
        <v>45716</v>
      </c>
      <c r="D194" s="66">
        <v>46022</v>
      </c>
      <c r="E194" s="86">
        <v>28143041</v>
      </c>
      <c r="F194" s="47">
        <v>28143041</v>
      </c>
      <c r="G194" s="74">
        <v>6416834</v>
      </c>
      <c r="H194" s="76">
        <f t="shared" si="8"/>
        <v>0.2280078403751748</v>
      </c>
      <c r="I194" s="49">
        <f t="shared" si="9"/>
        <v>21726207</v>
      </c>
      <c r="J194" s="49"/>
      <c r="K194" s="49"/>
      <c r="L194" s="50" t="s">
        <v>284</v>
      </c>
      <c r="M194" s="46">
        <f>VLOOKUP($A$2:$A$307,[1]Hoja2!$E$1:$G$307,2,0)</f>
        <v>28143041</v>
      </c>
      <c r="N194" s="46">
        <f>VLOOKUP($A$2:$A$307,[1]Hoja2!$E$1:$G$307,3,0)</f>
        <v>6416834</v>
      </c>
      <c r="O194" s="17" t="b">
        <f t="shared" si="10"/>
        <v>1</v>
      </c>
      <c r="P194" s="17">
        <f t="shared" si="11"/>
        <v>0</v>
      </c>
      <c r="Q194" s="13"/>
      <c r="R194" s="13"/>
      <c r="S194" s="65"/>
    </row>
    <row r="195" spans="1:19" ht="114.75" hidden="1" x14ac:dyDescent="0.2">
      <c r="A195" s="44" t="s">
        <v>304</v>
      </c>
      <c r="B195" s="43" t="s">
        <v>325</v>
      </c>
      <c r="C195" s="80">
        <v>45705</v>
      </c>
      <c r="D195" s="66">
        <v>45808</v>
      </c>
      <c r="E195" s="86">
        <v>24560000</v>
      </c>
      <c r="F195" s="47">
        <v>24560000</v>
      </c>
      <c r="G195" s="74">
        <v>16380000</v>
      </c>
      <c r="H195" s="76">
        <f t="shared" ref="H195:H258" si="12">+G195/E195</f>
        <v>0.66693811074918563</v>
      </c>
      <c r="I195" s="49">
        <f t="shared" ref="I195:I258" si="13">+F195-G195</f>
        <v>8180000</v>
      </c>
      <c r="J195" s="49"/>
      <c r="K195" s="49"/>
      <c r="L195" s="50" t="s">
        <v>284</v>
      </c>
      <c r="M195" s="46">
        <f>VLOOKUP($A$2:$A$307,[1]Hoja2!$E$1:$G$307,2,0)</f>
        <v>24560000</v>
      </c>
      <c r="N195" s="46">
        <f>VLOOKUP($A$2:$A$307,[1]Hoja2!$E$1:$G$307,3,0)</f>
        <v>16380000</v>
      </c>
      <c r="O195" s="17" t="b">
        <f t="shared" ref="O195:O258" si="14">+M195=E195</f>
        <v>1</v>
      </c>
      <c r="P195" s="17">
        <f t="shared" ref="P195:P258" si="15">+E195-F195</f>
        <v>0</v>
      </c>
      <c r="Q195" s="13"/>
      <c r="R195" s="13"/>
      <c r="S195" s="65"/>
    </row>
    <row r="196" spans="1:19" ht="114.75" hidden="1" x14ac:dyDescent="0.2">
      <c r="A196" s="44" t="s">
        <v>396</v>
      </c>
      <c r="B196" s="43" t="s">
        <v>415</v>
      </c>
      <c r="C196" s="80">
        <v>45722</v>
      </c>
      <c r="D196" s="66">
        <v>45808</v>
      </c>
      <c r="E196" s="86">
        <v>401278330</v>
      </c>
      <c r="F196" s="47">
        <v>401278330</v>
      </c>
      <c r="G196" s="74">
        <v>387621030</v>
      </c>
      <c r="H196" s="76">
        <f t="shared" si="12"/>
        <v>0.9659655182476462</v>
      </c>
      <c r="I196" s="49">
        <f t="shared" si="13"/>
        <v>13657300</v>
      </c>
      <c r="J196" s="49"/>
      <c r="K196" s="49"/>
      <c r="L196" s="50" t="s">
        <v>284</v>
      </c>
      <c r="M196" s="46">
        <f>VLOOKUP($A$2:$A$307,[1]Hoja2!$E$1:$G$307,2,0)</f>
        <v>401278330</v>
      </c>
      <c r="N196" s="46">
        <f>VLOOKUP($A$2:$A$307,[1]Hoja2!$E$1:$G$307,3,0)</f>
        <v>387621030</v>
      </c>
      <c r="O196" s="17" t="b">
        <f t="shared" si="14"/>
        <v>1</v>
      </c>
      <c r="P196" s="17">
        <f t="shared" si="15"/>
        <v>0</v>
      </c>
      <c r="Q196" s="13"/>
      <c r="R196" s="13"/>
      <c r="S196" s="65"/>
    </row>
    <row r="197" spans="1:19" ht="114.75" hidden="1" x14ac:dyDescent="0.2">
      <c r="A197" s="44" t="s">
        <v>305</v>
      </c>
      <c r="B197" s="43" t="s">
        <v>326</v>
      </c>
      <c r="C197" s="80">
        <v>45709</v>
      </c>
      <c r="D197" s="66">
        <v>45808</v>
      </c>
      <c r="E197" s="86">
        <v>6457500</v>
      </c>
      <c r="F197" s="47">
        <v>6457500</v>
      </c>
      <c r="G197" s="74">
        <v>6457500</v>
      </c>
      <c r="H197" s="76">
        <f t="shared" si="12"/>
        <v>1</v>
      </c>
      <c r="I197" s="49">
        <f t="shared" si="13"/>
        <v>0</v>
      </c>
      <c r="J197" s="49"/>
      <c r="K197" s="49"/>
      <c r="L197" s="50" t="s">
        <v>284</v>
      </c>
      <c r="M197" s="46">
        <f>VLOOKUP($A$2:$A$307,[1]Hoja2!$E$1:$G$307,2,0)</f>
        <v>6457500</v>
      </c>
      <c r="N197" s="46">
        <f>VLOOKUP($A$2:$A$307,[1]Hoja2!$E$1:$G$307,3,0)</f>
        <v>6457500</v>
      </c>
      <c r="O197" s="17" t="b">
        <f t="shared" si="14"/>
        <v>1</v>
      </c>
      <c r="P197" s="17">
        <f t="shared" si="15"/>
        <v>0</v>
      </c>
      <c r="Q197" s="13"/>
      <c r="R197" s="13"/>
      <c r="S197" s="65"/>
    </row>
    <row r="198" spans="1:19" ht="114.75" hidden="1" x14ac:dyDescent="0.2">
      <c r="A198" s="44" t="s">
        <v>306</v>
      </c>
      <c r="B198" s="43" t="s">
        <v>327</v>
      </c>
      <c r="C198" s="80">
        <v>45706</v>
      </c>
      <c r="D198" s="66">
        <v>45808</v>
      </c>
      <c r="E198" s="86">
        <v>12226336</v>
      </c>
      <c r="F198" s="47">
        <v>12226336</v>
      </c>
      <c r="G198" s="74">
        <v>12226336</v>
      </c>
      <c r="H198" s="76">
        <f t="shared" si="12"/>
        <v>1</v>
      </c>
      <c r="I198" s="49">
        <f t="shared" si="13"/>
        <v>0</v>
      </c>
      <c r="J198" s="49"/>
      <c r="K198" s="49"/>
      <c r="L198" s="50" t="s">
        <v>284</v>
      </c>
      <c r="M198" s="46">
        <f>VLOOKUP($A$2:$A$307,[1]Hoja2!$E$1:$G$307,2,0)</f>
        <v>12226336</v>
      </c>
      <c r="N198" s="46">
        <f>VLOOKUP($A$2:$A$307,[1]Hoja2!$E$1:$G$307,3,0)</f>
        <v>12226336</v>
      </c>
      <c r="O198" s="17" t="b">
        <f t="shared" si="14"/>
        <v>1</v>
      </c>
      <c r="P198" s="17">
        <f t="shared" si="15"/>
        <v>0</v>
      </c>
      <c r="Q198" s="13"/>
      <c r="R198" s="13"/>
      <c r="S198" s="65"/>
    </row>
    <row r="199" spans="1:19" ht="76.5" hidden="1" x14ac:dyDescent="0.2">
      <c r="A199" s="44" t="s">
        <v>307</v>
      </c>
      <c r="B199" s="43" t="s">
        <v>318</v>
      </c>
      <c r="C199" s="80">
        <v>45701</v>
      </c>
      <c r="D199" s="66">
        <v>45881</v>
      </c>
      <c r="E199" s="86">
        <v>20715366</v>
      </c>
      <c r="F199" s="47">
        <v>20715366</v>
      </c>
      <c r="G199" s="74">
        <v>15881781</v>
      </c>
      <c r="H199" s="76">
        <f t="shared" si="12"/>
        <v>0.76666668597600451</v>
      </c>
      <c r="I199" s="49">
        <f t="shared" si="13"/>
        <v>4833585</v>
      </c>
      <c r="J199" s="49"/>
      <c r="K199" s="49"/>
      <c r="L199" s="50" t="s">
        <v>9</v>
      </c>
      <c r="M199" s="46">
        <f>VLOOKUP($A$2:$A$307,[1]Hoja2!$E$1:$G$307,2,0)</f>
        <v>20715366</v>
      </c>
      <c r="N199" s="46">
        <f>VLOOKUP($A$2:$A$307,[1]Hoja2!$E$1:$G$307,3,0)</f>
        <v>15881781</v>
      </c>
      <c r="O199" s="17" t="b">
        <f t="shared" si="14"/>
        <v>1</v>
      </c>
      <c r="P199" s="17">
        <f t="shared" si="15"/>
        <v>0</v>
      </c>
      <c r="Q199" s="13"/>
      <c r="R199" s="13"/>
      <c r="S199" s="65"/>
    </row>
    <row r="200" spans="1:19" ht="38.25" hidden="1" x14ac:dyDescent="0.2">
      <c r="A200" s="44" t="s">
        <v>308</v>
      </c>
      <c r="B200" s="43" t="s">
        <v>328</v>
      </c>
      <c r="C200" s="80">
        <v>45712</v>
      </c>
      <c r="D200" s="66">
        <v>46022</v>
      </c>
      <c r="E200" s="86">
        <v>17447468</v>
      </c>
      <c r="F200" s="47">
        <v>17447468</v>
      </c>
      <c r="G200" s="74">
        <v>6978987</v>
      </c>
      <c r="H200" s="76">
        <f t="shared" si="12"/>
        <v>0.39999998853701868</v>
      </c>
      <c r="I200" s="49">
        <f t="shared" si="13"/>
        <v>10468481</v>
      </c>
      <c r="J200" s="49"/>
      <c r="K200" s="49"/>
      <c r="L200" s="50" t="s">
        <v>9</v>
      </c>
      <c r="M200" s="46">
        <f>VLOOKUP($A$2:$A$307,[1]Hoja2!$E$1:$G$307,2,0)</f>
        <v>17447468</v>
      </c>
      <c r="N200" s="46">
        <f>VLOOKUP($A$2:$A$307,[1]Hoja2!$E$1:$G$307,3,0)</f>
        <v>6978987</v>
      </c>
      <c r="O200" s="17" t="b">
        <f t="shared" si="14"/>
        <v>1</v>
      </c>
      <c r="P200" s="17">
        <f t="shared" si="15"/>
        <v>0</v>
      </c>
      <c r="Q200" s="13"/>
      <c r="R200" s="13"/>
      <c r="S200" s="65"/>
    </row>
    <row r="201" spans="1:19" ht="63.75" hidden="1" x14ac:dyDescent="0.2">
      <c r="A201" s="44" t="s">
        <v>309</v>
      </c>
      <c r="B201" s="43" t="s">
        <v>391</v>
      </c>
      <c r="C201" s="80">
        <v>45705</v>
      </c>
      <c r="D201" s="66">
        <v>45885</v>
      </c>
      <c r="E201" s="86">
        <v>16212030</v>
      </c>
      <c r="F201" s="47">
        <v>16212030</v>
      </c>
      <c r="G201" s="74">
        <v>12068956</v>
      </c>
      <c r="H201" s="76">
        <f t="shared" si="12"/>
        <v>0.74444446500530781</v>
      </c>
      <c r="I201" s="49">
        <f t="shared" si="13"/>
        <v>4143074</v>
      </c>
      <c r="J201" s="49"/>
      <c r="K201" s="49"/>
      <c r="L201" s="50" t="s">
        <v>9</v>
      </c>
      <c r="M201" s="46">
        <f>VLOOKUP($A$2:$A$307,[1]Hoja2!$E$1:$G$307,2,0)</f>
        <v>16212030</v>
      </c>
      <c r="N201" s="46">
        <f>VLOOKUP($A$2:$A$307,[1]Hoja2!$E$1:$G$307,3,0)</f>
        <v>12068956</v>
      </c>
      <c r="O201" s="17" t="b">
        <f t="shared" si="14"/>
        <v>1</v>
      </c>
      <c r="P201" s="17">
        <f t="shared" si="15"/>
        <v>0</v>
      </c>
      <c r="Q201" s="13"/>
      <c r="R201" s="13"/>
      <c r="S201" s="65"/>
    </row>
    <row r="202" spans="1:19" ht="38.25" hidden="1" x14ac:dyDescent="0.2">
      <c r="A202" s="44" t="s">
        <v>397</v>
      </c>
      <c r="B202" s="43" t="s">
        <v>416</v>
      </c>
      <c r="C202" s="80">
        <v>45717</v>
      </c>
      <c r="D202" s="66">
        <v>46022</v>
      </c>
      <c r="E202" s="86">
        <v>14525640</v>
      </c>
      <c r="F202" s="47">
        <v>14525640</v>
      </c>
      <c r="G202" s="74">
        <v>5496478</v>
      </c>
      <c r="H202" s="76">
        <f t="shared" si="12"/>
        <v>0.37839833563271569</v>
      </c>
      <c r="I202" s="49">
        <f t="shared" si="13"/>
        <v>9029162</v>
      </c>
      <c r="J202" s="49"/>
      <c r="K202" s="49"/>
      <c r="L202" s="50" t="s">
        <v>284</v>
      </c>
      <c r="M202" s="46">
        <f>VLOOKUP($A$2:$A$307,[1]Hoja2!$E$1:$G$307,2,0)</f>
        <v>14525640</v>
      </c>
      <c r="N202" s="46">
        <f>VLOOKUP($A$2:$A$307,[1]Hoja2!$E$1:$G$307,3,0)</f>
        <v>5496478</v>
      </c>
      <c r="O202" s="17" t="b">
        <f t="shared" si="14"/>
        <v>1</v>
      </c>
      <c r="P202" s="17">
        <f t="shared" si="15"/>
        <v>0</v>
      </c>
      <c r="Q202" s="13"/>
      <c r="R202" s="13"/>
      <c r="S202" s="65"/>
    </row>
    <row r="203" spans="1:19" ht="63.75" hidden="1" x14ac:dyDescent="0.2">
      <c r="A203" s="44" t="s">
        <v>310</v>
      </c>
      <c r="B203" s="43" t="s">
        <v>322</v>
      </c>
      <c r="C203" s="80">
        <v>45707</v>
      </c>
      <c r="D203" s="66">
        <v>45887</v>
      </c>
      <c r="E203" s="86">
        <v>14520000</v>
      </c>
      <c r="F203" s="47">
        <v>14520000</v>
      </c>
      <c r="G203" s="74">
        <v>10648000</v>
      </c>
      <c r="H203" s="76">
        <f t="shared" si="12"/>
        <v>0.73333333333333328</v>
      </c>
      <c r="I203" s="49">
        <f t="shared" si="13"/>
        <v>3872000</v>
      </c>
      <c r="J203" s="49"/>
      <c r="K203" s="49"/>
      <c r="L203" s="50" t="s">
        <v>9</v>
      </c>
      <c r="M203" s="46">
        <f>VLOOKUP($A$2:$A$307,[1]Hoja2!$E$1:$G$307,2,0)</f>
        <v>14520000</v>
      </c>
      <c r="N203" s="46">
        <f>VLOOKUP($A$2:$A$307,[1]Hoja2!$E$1:$G$307,3,0)</f>
        <v>10648000</v>
      </c>
      <c r="O203" s="17" t="b">
        <f t="shared" si="14"/>
        <v>1</v>
      </c>
      <c r="P203" s="17">
        <f t="shared" si="15"/>
        <v>0</v>
      </c>
      <c r="Q203" s="13"/>
      <c r="R203" s="13"/>
      <c r="S203" s="65"/>
    </row>
    <row r="204" spans="1:19" ht="51" hidden="1" x14ac:dyDescent="0.2">
      <c r="A204" s="44" t="s">
        <v>398</v>
      </c>
      <c r="B204" s="43" t="s">
        <v>417</v>
      </c>
      <c r="C204" s="80">
        <v>45717</v>
      </c>
      <c r="D204" s="66">
        <v>46022</v>
      </c>
      <c r="E204" s="86">
        <v>9135000</v>
      </c>
      <c r="F204" s="47">
        <v>9135000</v>
      </c>
      <c r="G204" s="74">
        <v>2564100</v>
      </c>
      <c r="H204" s="76">
        <f t="shared" si="12"/>
        <v>0.28068965517241379</v>
      </c>
      <c r="I204" s="49">
        <f t="shared" si="13"/>
        <v>6570900</v>
      </c>
      <c r="J204" s="49"/>
      <c r="K204" s="49"/>
      <c r="L204" s="50" t="s">
        <v>284</v>
      </c>
      <c r="M204" s="46">
        <f>VLOOKUP($A$2:$A$307,[1]Hoja2!$E$1:$G$307,2,0)</f>
        <v>9135000</v>
      </c>
      <c r="N204" s="46">
        <f>VLOOKUP($A$2:$A$307,[1]Hoja2!$E$1:$G$307,3,0)</f>
        <v>2564100</v>
      </c>
      <c r="O204" s="17" t="b">
        <f t="shared" si="14"/>
        <v>1</v>
      </c>
      <c r="P204" s="17">
        <f t="shared" si="15"/>
        <v>0</v>
      </c>
      <c r="Q204" s="13"/>
      <c r="R204" s="13"/>
      <c r="S204" s="65"/>
    </row>
    <row r="205" spans="1:19" ht="76.5" hidden="1" x14ac:dyDescent="0.2">
      <c r="A205" s="44" t="s">
        <v>401</v>
      </c>
      <c r="B205" s="43" t="s">
        <v>320</v>
      </c>
      <c r="C205" s="80">
        <v>45721</v>
      </c>
      <c r="D205" s="66">
        <v>45904</v>
      </c>
      <c r="E205" s="86">
        <v>20715366</v>
      </c>
      <c r="F205" s="47">
        <v>20715366</v>
      </c>
      <c r="G205" s="74">
        <v>13349903</v>
      </c>
      <c r="H205" s="76">
        <f t="shared" si="12"/>
        <v>0.64444446697200519</v>
      </c>
      <c r="I205" s="49">
        <f t="shared" si="13"/>
        <v>7365463</v>
      </c>
      <c r="J205" s="49"/>
      <c r="K205" s="49"/>
      <c r="L205" s="50" t="s">
        <v>9</v>
      </c>
      <c r="M205" s="46">
        <f>VLOOKUP($A$2:$A$307,[1]Hoja2!$E$1:$G$307,2,0)</f>
        <v>20715366</v>
      </c>
      <c r="N205" s="46">
        <f>VLOOKUP($A$2:$A$307,[1]Hoja2!$E$1:$G$307,3,0)</f>
        <v>13349903</v>
      </c>
      <c r="O205" s="17" t="b">
        <f t="shared" si="14"/>
        <v>1</v>
      </c>
      <c r="P205" s="17">
        <f t="shared" si="15"/>
        <v>0</v>
      </c>
      <c r="Q205" s="13"/>
      <c r="R205" s="13"/>
      <c r="S205" s="65"/>
    </row>
    <row r="206" spans="1:19" ht="89.25" hidden="1" x14ac:dyDescent="0.2">
      <c r="A206" s="44" t="s">
        <v>402</v>
      </c>
      <c r="B206" s="43" t="s">
        <v>312</v>
      </c>
      <c r="C206" s="80">
        <v>45721</v>
      </c>
      <c r="D206" s="66">
        <v>45904</v>
      </c>
      <c r="E206" s="86">
        <v>40980786</v>
      </c>
      <c r="F206" s="47">
        <v>40980786</v>
      </c>
      <c r="G206" s="74">
        <v>26409840</v>
      </c>
      <c r="H206" s="76">
        <f t="shared" si="12"/>
        <v>0.64444444769800169</v>
      </c>
      <c r="I206" s="49">
        <f t="shared" si="13"/>
        <v>14570946</v>
      </c>
      <c r="J206" s="49"/>
      <c r="K206" s="49"/>
      <c r="L206" s="50" t="s">
        <v>9</v>
      </c>
      <c r="M206" s="46">
        <f>VLOOKUP($A$2:$A$307,[1]Hoja2!$E$1:$G$307,2,0)</f>
        <v>40980786</v>
      </c>
      <c r="N206" s="46">
        <f>VLOOKUP($A$2:$A$307,[1]Hoja2!$E$1:$G$307,3,0)</f>
        <v>26409840</v>
      </c>
      <c r="O206" s="17" t="b">
        <f t="shared" si="14"/>
        <v>1</v>
      </c>
      <c r="P206" s="17">
        <f t="shared" si="15"/>
        <v>0</v>
      </c>
      <c r="Q206" s="13"/>
      <c r="R206" s="13"/>
      <c r="S206" s="65"/>
    </row>
    <row r="207" spans="1:19" ht="102" hidden="1" x14ac:dyDescent="0.2">
      <c r="A207" s="44" t="s">
        <v>403</v>
      </c>
      <c r="B207" s="43" t="s">
        <v>420</v>
      </c>
      <c r="C207" s="80">
        <v>45747</v>
      </c>
      <c r="D207" s="66">
        <v>45900</v>
      </c>
      <c r="E207" s="86">
        <v>12572944260</v>
      </c>
      <c r="F207" s="47">
        <v>12572944260</v>
      </c>
      <c r="G207" s="74">
        <v>7543766556</v>
      </c>
      <c r="H207" s="76">
        <f t="shared" si="12"/>
        <v>0.6</v>
      </c>
      <c r="I207" s="49">
        <f t="shared" si="13"/>
        <v>5029177704</v>
      </c>
      <c r="J207" s="49"/>
      <c r="K207" s="49"/>
      <c r="L207" s="50" t="s">
        <v>284</v>
      </c>
      <c r="M207" s="46">
        <f>VLOOKUP($A$2:$A$307,[1]Hoja2!$E$1:$G$307,2,0)</f>
        <v>12572944260</v>
      </c>
      <c r="N207" s="46">
        <f>VLOOKUP($A$2:$A$307,[1]Hoja2!$E$1:$G$307,3,0)</f>
        <v>7543766556</v>
      </c>
      <c r="O207" s="17" t="b">
        <f t="shared" si="14"/>
        <v>1</v>
      </c>
      <c r="P207" s="17">
        <f t="shared" si="15"/>
        <v>0</v>
      </c>
      <c r="Q207" s="13"/>
      <c r="R207" s="13"/>
      <c r="S207" s="65"/>
    </row>
    <row r="208" spans="1:19" ht="102" hidden="1" x14ac:dyDescent="0.2">
      <c r="A208" s="44" t="s">
        <v>404</v>
      </c>
      <c r="B208" s="43" t="s">
        <v>421</v>
      </c>
      <c r="C208" s="80">
        <v>45742</v>
      </c>
      <c r="D208" s="66">
        <v>45900</v>
      </c>
      <c r="E208" s="86">
        <v>330000000</v>
      </c>
      <c r="F208" s="47">
        <v>330000000</v>
      </c>
      <c r="G208" s="74">
        <v>0</v>
      </c>
      <c r="H208" s="76">
        <f t="shared" si="12"/>
        <v>0</v>
      </c>
      <c r="I208" s="49">
        <f t="shared" si="13"/>
        <v>330000000</v>
      </c>
      <c r="J208" s="49"/>
      <c r="K208" s="49"/>
      <c r="L208" s="50" t="s">
        <v>284</v>
      </c>
      <c r="M208" s="46">
        <f>VLOOKUP($A$2:$A$307,[1]Hoja2!$E$1:$G$307,2,0)</f>
        <v>330000000</v>
      </c>
      <c r="N208" s="46">
        <f>VLOOKUP($A$2:$A$307,[1]Hoja2!$E$1:$G$307,3,0)</f>
        <v>0</v>
      </c>
      <c r="O208" s="17" t="b">
        <f t="shared" si="14"/>
        <v>1</v>
      </c>
      <c r="P208" s="17">
        <f t="shared" si="15"/>
        <v>0</v>
      </c>
      <c r="Q208" s="13"/>
      <c r="R208" s="13"/>
      <c r="S208" s="65"/>
    </row>
    <row r="209" spans="1:19" ht="102" hidden="1" x14ac:dyDescent="0.2">
      <c r="A209" s="44" t="s">
        <v>405</v>
      </c>
      <c r="B209" s="43" t="s">
        <v>422</v>
      </c>
      <c r="C209" s="80">
        <v>45747</v>
      </c>
      <c r="D209" s="66">
        <v>45900</v>
      </c>
      <c r="E209" s="86">
        <v>1125000000</v>
      </c>
      <c r="F209" s="47">
        <v>1125000000</v>
      </c>
      <c r="G209" s="74">
        <v>450000000</v>
      </c>
      <c r="H209" s="76">
        <f t="shared" si="12"/>
        <v>0.4</v>
      </c>
      <c r="I209" s="49">
        <f t="shared" si="13"/>
        <v>675000000</v>
      </c>
      <c r="J209" s="49"/>
      <c r="K209" s="49"/>
      <c r="L209" s="50" t="s">
        <v>284</v>
      </c>
      <c r="M209" s="46">
        <f>VLOOKUP($A$2:$A$307,[1]Hoja2!$E$1:$G$307,2,0)</f>
        <v>1125000000</v>
      </c>
      <c r="N209" s="46">
        <f>VLOOKUP($A$2:$A$307,[1]Hoja2!$E$1:$G$307,3,0)</f>
        <v>450000000</v>
      </c>
      <c r="O209" s="17" t="b">
        <f t="shared" si="14"/>
        <v>1</v>
      </c>
      <c r="P209" s="17">
        <f t="shared" si="15"/>
        <v>0</v>
      </c>
      <c r="Q209" s="13"/>
      <c r="R209" s="13"/>
      <c r="S209" s="65"/>
    </row>
    <row r="210" spans="1:19" ht="102" hidden="1" x14ac:dyDescent="0.2">
      <c r="A210" s="44" t="s">
        <v>406</v>
      </c>
      <c r="B210" s="43" t="s">
        <v>423</v>
      </c>
      <c r="C210" s="80">
        <v>45743</v>
      </c>
      <c r="D210" s="66">
        <v>45900</v>
      </c>
      <c r="E210" s="86">
        <v>365950000</v>
      </c>
      <c r="F210" s="47">
        <v>365950000</v>
      </c>
      <c r="G210" s="74">
        <v>0</v>
      </c>
      <c r="H210" s="76">
        <f t="shared" si="12"/>
        <v>0</v>
      </c>
      <c r="I210" s="49">
        <f t="shared" si="13"/>
        <v>365950000</v>
      </c>
      <c r="J210" s="49"/>
      <c r="K210" s="49"/>
      <c r="L210" s="50" t="s">
        <v>284</v>
      </c>
      <c r="M210" s="46">
        <f>VLOOKUP($A$2:$A$307,[1]Hoja2!$E$1:$G$307,2,0)</f>
        <v>365950000</v>
      </c>
      <c r="N210" s="46">
        <f>VLOOKUP($A$2:$A$307,[1]Hoja2!$E$1:$G$307,3,0)</f>
        <v>0</v>
      </c>
      <c r="O210" s="17" t="b">
        <f t="shared" si="14"/>
        <v>1</v>
      </c>
      <c r="P210" s="17">
        <f t="shared" si="15"/>
        <v>0</v>
      </c>
      <c r="Q210" s="13"/>
      <c r="R210" s="13"/>
      <c r="S210" s="65"/>
    </row>
    <row r="211" spans="1:19" ht="63.75" hidden="1" x14ac:dyDescent="0.2">
      <c r="A211" s="44" t="s">
        <v>407</v>
      </c>
      <c r="B211" s="43" t="s">
        <v>424</v>
      </c>
      <c r="C211" s="80">
        <v>45735</v>
      </c>
      <c r="D211" s="66">
        <v>45918</v>
      </c>
      <c r="E211" s="86">
        <v>27020040</v>
      </c>
      <c r="F211" s="47">
        <v>27020040</v>
      </c>
      <c r="G211" s="74">
        <v>15311356</v>
      </c>
      <c r="H211" s="76">
        <f t="shared" si="12"/>
        <v>0.56666666666666665</v>
      </c>
      <c r="I211" s="49">
        <f t="shared" si="13"/>
        <v>11708684</v>
      </c>
      <c r="J211" s="49"/>
      <c r="K211" s="49"/>
      <c r="L211" s="50" t="s">
        <v>9</v>
      </c>
      <c r="M211" s="46">
        <f>VLOOKUP($A$2:$A$307,[1]Hoja2!$E$1:$G$307,2,0)</f>
        <v>27020040</v>
      </c>
      <c r="N211" s="46">
        <f>VLOOKUP($A$2:$A$307,[1]Hoja2!$E$1:$G$307,3,0)</f>
        <v>15311356</v>
      </c>
      <c r="O211" s="17" t="b">
        <f t="shared" si="14"/>
        <v>1</v>
      </c>
      <c r="P211" s="17">
        <f t="shared" si="15"/>
        <v>0</v>
      </c>
      <c r="Q211" s="13"/>
      <c r="R211" s="13"/>
      <c r="S211" s="65"/>
    </row>
    <row r="212" spans="1:19" ht="76.5" hidden="1" x14ac:dyDescent="0.2">
      <c r="A212" s="44" t="s">
        <v>408</v>
      </c>
      <c r="B212" s="43" t="s">
        <v>425</v>
      </c>
      <c r="C212" s="80">
        <v>45736</v>
      </c>
      <c r="D212" s="66">
        <v>45919</v>
      </c>
      <c r="E212" s="86">
        <v>27020040</v>
      </c>
      <c r="F212" s="47">
        <v>27020040</v>
      </c>
      <c r="G212" s="74">
        <v>15161245</v>
      </c>
      <c r="H212" s="76">
        <f t="shared" si="12"/>
        <v>0.5611111234476337</v>
      </c>
      <c r="I212" s="49">
        <f t="shared" si="13"/>
        <v>11858795</v>
      </c>
      <c r="J212" s="49"/>
      <c r="K212" s="49"/>
      <c r="L212" s="50" t="s">
        <v>9</v>
      </c>
      <c r="M212" s="46">
        <f>VLOOKUP($A$2:$A$307,[1]Hoja2!$E$1:$G$307,2,0)</f>
        <v>27020040</v>
      </c>
      <c r="N212" s="46">
        <f>VLOOKUP($A$2:$A$307,[1]Hoja2!$E$1:$G$307,3,0)</f>
        <v>15161245</v>
      </c>
      <c r="O212" s="17" t="b">
        <f t="shared" si="14"/>
        <v>1</v>
      </c>
      <c r="P212" s="17">
        <f t="shared" si="15"/>
        <v>0</v>
      </c>
      <c r="Q212" s="13"/>
      <c r="R212" s="13"/>
      <c r="S212" s="65"/>
    </row>
    <row r="213" spans="1:19" ht="51" hidden="1" x14ac:dyDescent="0.2">
      <c r="A213" s="44" t="s">
        <v>409</v>
      </c>
      <c r="B213" s="43" t="s">
        <v>426</v>
      </c>
      <c r="C213" s="80">
        <v>45743</v>
      </c>
      <c r="D213" s="66">
        <v>46022</v>
      </c>
      <c r="E213" s="86">
        <v>1995000</v>
      </c>
      <c r="F213" s="47">
        <v>1995000</v>
      </c>
      <c r="G213" s="74">
        <v>0</v>
      </c>
      <c r="H213" s="76">
        <f t="shared" si="12"/>
        <v>0</v>
      </c>
      <c r="I213" s="49">
        <f t="shared" si="13"/>
        <v>1995000</v>
      </c>
      <c r="J213" s="49"/>
      <c r="K213" s="49"/>
      <c r="L213" s="50" t="s">
        <v>284</v>
      </c>
      <c r="M213" s="46">
        <f>VLOOKUP($A$2:$A$307,[1]Hoja2!$E$1:$G$307,2,0)</f>
        <v>1995000</v>
      </c>
      <c r="N213" s="46">
        <f>VLOOKUP($A$2:$A$307,[1]Hoja2!$E$1:$G$307,3,0)</f>
        <v>0</v>
      </c>
      <c r="O213" s="17" t="b">
        <f t="shared" si="14"/>
        <v>1</v>
      </c>
      <c r="P213" s="17">
        <f t="shared" si="15"/>
        <v>0</v>
      </c>
      <c r="Q213" s="13"/>
      <c r="R213" s="13"/>
      <c r="S213" s="65"/>
    </row>
    <row r="214" spans="1:19" ht="89.25" hidden="1" x14ac:dyDescent="0.2">
      <c r="A214" s="44" t="s">
        <v>410</v>
      </c>
      <c r="B214" s="43" t="s">
        <v>427</v>
      </c>
      <c r="C214" s="80">
        <v>45741</v>
      </c>
      <c r="D214" s="66">
        <v>45924</v>
      </c>
      <c r="E214" s="86">
        <v>36879102</v>
      </c>
      <c r="F214" s="47">
        <v>36879102</v>
      </c>
      <c r="G214" s="74">
        <v>19668854</v>
      </c>
      <c r="H214" s="76">
        <f t="shared" si="12"/>
        <v>0.53333332248708221</v>
      </c>
      <c r="I214" s="49">
        <f t="shared" si="13"/>
        <v>17210248</v>
      </c>
      <c r="J214" s="49"/>
      <c r="K214" s="49"/>
      <c r="L214" s="50" t="s">
        <v>9</v>
      </c>
      <c r="M214" s="46">
        <f>VLOOKUP($A$2:$A$307,[1]Hoja2!$E$1:$G$307,2,0)</f>
        <v>36879102</v>
      </c>
      <c r="N214" s="46">
        <f>VLOOKUP($A$2:$A$307,[1]Hoja2!$E$1:$G$307,3,0)</f>
        <v>19668854</v>
      </c>
      <c r="O214" s="17" t="b">
        <f t="shared" si="14"/>
        <v>1</v>
      </c>
      <c r="P214" s="17">
        <f t="shared" si="15"/>
        <v>0</v>
      </c>
      <c r="Q214" s="13"/>
      <c r="R214" s="13"/>
      <c r="S214" s="65"/>
    </row>
    <row r="215" spans="1:19" ht="63.75" hidden="1" x14ac:dyDescent="0.2">
      <c r="A215" s="44" t="s">
        <v>411</v>
      </c>
      <c r="B215" s="43" t="s">
        <v>460</v>
      </c>
      <c r="C215" s="80">
        <v>45743</v>
      </c>
      <c r="D215" s="66">
        <v>45926</v>
      </c>
      <c r="E215" s="86">
        <v>14520000</v>
      </c>
      <c r="F215" s="47">
        <v>14520000</v>
      </c>
      <c r="G215" s="74">
        <v>7582667</v>
      </c>
      <c r="H215" s="76">
        <f t="shared" si="12"/>
        <v>0.52222224517906335</v>
      </c>
      <c r="I215" s="49">
        <f t="shared" si="13"/>
        <v>6937333</v>
      </c>
      <c r="J215" s="49"/>
      <c r="K215" s="49"/>
      <c r="L215" s="50" t="s">
        <v>9</v>
      </c>
      <c r="M215" s="46">
        <f>VLOOKUP($A$2:$A$307,[1]Hoja2!$E$1:$G$307,2,0)</f>
        <v>14520000</v>
      </c>
      <c r="N215" s="46">
        <f>VLOOKUP($A$2:$A$307,[1]Hoja2!$E$1:$G$307,3,0)</f>
        <v>7582667</v>
      </c>
      <c r="O215" s="17" t="b">
        <f t="shared" si="14"/>
        <v>1</v>
      </c>
      <c r="P215" s="17">
        <f t="shared" si="15"/>
        <v>0</v>
      </c>
      <c r="Q215" s="13"/>
      <c r="R215" s="13"/>
      <c r="S215" s="65"/>
    </row>
    <row r="216" spans="1:19" ht="38.25" hidden="1" x14ac:dyDescent="0.2">
      <c r="A216" s="44" t="s">
        <v>399</v>
      </c>
      <c r="B216" s="43" t="s">
        <v>418</v>
      </c>
      <c r="C216" s="80">
        <v>45717</v>
      </c>
      <c r="D216" s="66">
        <v>46022</v>
      </c>
      <c r="E216" s="86">
        <v>1114788549</v>
      </c>
      <c r="F216" s="47">
        <v>1114788549</v>
      </c>
      <c r="G216" s="74">
        <v>557408486</v>
      </c>
      <c r="H216" s="76">
        <f t="shared" si="12"/>
        <v>0.5000127481574983</v>
      </c>
      <c r="I216" s="49">
        <f t="shared" si="13"/>
        <v>557380063</v>
      </c>
      <c r="J216" s="49"/>
      <c r="K216" s="49"/>
      <c r="L216" s="50" t="s">
        <v>284</v>
      </c>
      <c r="M216" s="46">
        <f>VLOOKUP($A$2:$A$307,[1]Hoja2!$E$1:$G$307,2,0)</f>
        <v>1114788549</v>
      </c>
      <c r="N216" s="46">
        <f>VLOOKUP($A$2:$A$307,[1]Hoja2!$E$1:$G$307,3,0)</f>
        <v>557408486</v>
      </c>
      <c r="O216" s="17" t="b">
        <f t="shared" si="14"/>
        <v>1</v>
      </c>
      <c r="P216" s="17">
        <f t="shared" si="15"/>
        <v>0</v>
      </c>
      <c r="Q216" s="13"/>
      <c r="R216" s="13"/>
      <c r="S216" s="65"/>
    </row>
    <row r="217" spans="1:19" ht="51" hidden="1" x14ac:dyDescent="0.2">
      <c r="A217" s="44" t="s">
        <v>400</v>
      </c>
      <c r="B217" s="43" t="s">
        <v>419</v>
      </c>
      <c r="C217" s="80">
        <v>45717</v>
      </c>
      <c r="D217" s="66">
        <v>45900</v>
      </c>
      <c r="E217" s="86">
        <v>667656578</v>
      </c>
      <c r="F217" s="47">
        <v>667656578</v>
      </c>
      <c r="G217" s="74">
        <v>248297110</v>
      </c>
      <c r="H217" s="76">
        <f t="shared" si="12"/>
        <v>0.37189345268459256</v>
      </c>
      <c r="I217" s="49">
        <f t="shared" si="13"/>
        <v>419359468</v>
      </c>
      <c r="J217" s="49"/>
      <c r="K217" s="49"/>
      <c r="L217" s="50" t="s">
        <v>284</v>
      </c>
      <c r="M217" s="46">
        <f>VLOOKUP($A$2:$A$307,[1]Hoja2!$E$1:$G$307,2,0)</f>
        <v>667656578</v>
      </c>
      <c r="N217" s="46">
        <f>VLOOKUP($A$2:$A$307,[1]Hoja2!$E$1:$G$307,3,0)</f>
        <v>248297110</v>
      </c>
      <c r="O217" s="17" t="b">
        <f t="shared" si="14"/>
        <v>1</v>
      </c>
      <c r="P217" s="17">
        <f t="shared" si="15"/>
        <v>0</v>
      </c>
      <c r="Q217" s="13"/>
      <c r="R217" s="13"/>
      <c r="S217" s="65"/>
    </row>
    <row r="218" spans="1:19" ht="102" hidden="1" x14ac:dyDescent="0.2">
      <c r="A218" s="44" t="s">
        <v>430</v>
      </c>
      <c r="B218" s="43" t="s">
        <v>444</v>
      </c>
      <c r="C218" s="80">
        <v>45751</v>
      </c>
      <c r="D218" s="66">
        <v>45900</v>
      </c>
      <c r="E218" s="86">
        <v>500000000</v>
      </c>
      <c r="F218" s="47">
        <v>500000000</v>
      </c>
      <c r="G218" s="74">
        <v>0</v>
      </c>
      <c r="H218" s="76">
        <f t="shared" si="12"/>
        <v>0</v>
      </c>
      <c r="I218" s="49">
        <f t="shared" si="13"/>
        <v>500000000</v>
      </c>
      <c r="J218" s="49"/>
      <c r="K218" s="49"/>
      <c r="L218" s="50" t="s">
        <v>284</v>
      </c>
      <c r="M218" s="46">
        <f>VLOOKUP($A$2:$A$307,[1]Hoja2!$E$1:$G$307,2,0)</f>
        <v>500000000</v>
      </c>
      <c r="N218" s="46">
        <f>VLOOKUP($A$2:$A$307,[1]Hoja2!$E$1:$G$307,3,0)</f>
        <v>0</v>
      </c>
      <c r="O218" s="17" t="b">
        <f t="shared" si="14"/>
        <v>1</v>
      </c>
      <c r="P218" s="17">
        <f t="shared" si="15"/>
        <v>0</v>
      </c>
      <c r="Q218" s="13"/>
      <c r="R218" s="13"/>
      <c r="S218" s="65"/>
    </row>
    <row r="219" spans="1:19" ht="63.75" hidden="1" x14ac:dyDescent="0.2">
      <c r="A219" s="44" t="s">
        <v>431</v>
      </c>
      <c r="B219" s="43" t="s">
        <v>445</v>
      </c>
      <c r="C219" s="80">
        <v>45769</v>
      </c>
      <c r="D219" s="66">
        <v>46022</v>
      </c>
      <c r="E219" s="86">
        <v>635185960</v>
      </c>
      <c r="F219" s="47">
        <v>635185960</v>
      </c>
      <c r="G219" s="74">
        <v>580686476</v>
      </c>
      <c r="H219" s="76">
        <f t="shared" si="12"/>
        <v>0.91419916775238541</v>
      </c>
      <c r="I219" s="49">
        <f t="shared" si="13"/>
        <v>54499484</v>
      </c>
      <c r="J219" s="49"/>
      <c r="K219" s="49"/>
      <c r="L219" s="50" t="s">
        <v>284</v>
      </c>
      <c r="M219" s="46">
        <f>VLOOKUP($A$2:$A$307,[1]Hoja2!$E$1:$G$307,2,0)</f>
        <v>635185960</v>
      </c>
      <c r="N219" s="46">
        <f>VLOOKUP($A$2:$A$307,[1]Hoja2!$E$1:$G$307,3,0)</f>
        <v>580686476</v>
      </c>
      <c r="O219" s="17" t="b">
        <f t="shared" si="14"/>
        <v>1</v>
      </c>
      <c r="P219" s="17">
        <f t="shared" si="15"/>
        <v>0</v>
      </c>
      <c r="Q219" s="13"/>
      <c r="R219" s="13"/>
      <c r="S219" s="65"/>
    </row>
    <row r="220" spans="1:19" ht="51" hidden="1" x14ac:dyDescent="0.2">
      <c r="A220" s="44" t="s">
        <v>432</v>
      </c>
      <c r="B220" s="43" t="s">
        <v>446</v>
      </c>
      <c r="C220" s="80">
        <v>45748</v>
      </c>
      <c r="D220" s="66">
        <v>46022</v>
      </c>
      <c r="E220" s="86">
        <v>9101120</v>
      </c>
      <c r="F220" s="47">
        <v>9101120</v>
      </c>
      <c r="G220" s="74">
        <v>5471620</v>
      </c>
      <c r="H220" s="76">
        <f t="shared" si="12"/>
        <v>0.60120292887029292</v>
      </c>
      <c r="I220" s="49">
        <f t="shared" si="13"/>
        <v>3629500</v>
      </c>
      <c r="J220" s="49"/>
      <c r="K220" s="49"/>
      <c r="L220" s="50" t="s">
        <v>9</v>
      </c>
      <c r="M220" s="46">
        <f>VLOOKUP($A$2:$A$307,[1]Hoja2!$E$1:$G$307,2,0)</f>
        <v>9101120</v>
      </c>
      <c r="N220" s="46">
        <f>VLOOKUP($A$2:$A$307,[1]Hoja2!$E$1:$G$307,3,0)</f>
        <v>5471620</v>
      </c>
      <c r="O220" s="17" t="b">
        <f t="shared" si="14"/>
        <v>1</v>
      </c>
      <c r="P220" s="17">
        <f t="shared" si="15"/>
        <v>0</v>
      </c>
      <c r="Q220" s="13"/>
      <c r="R220" s="13"/>
      <c r="S220" s="65"/>
    </row>
    <row r="221" spans="1:19" ht="76.5" hidden="1" x14ac:dyDescent="0.2">
      <c r="A221" s="44" t="s">
        <v>433</v>
      </c>
      <c r="B221" s="43" t="s">
        <v>447</v>
      </c>
      <c r="C221" s="80">
        <v>45757</v>
      </c>
      <c r="D221" s="66">
        <v>45761</v>
      </c>
      <c r="E221" s="86">
        <v>0</v>
      </c>
      <c r="F221" s="47">
        <v>0</v>
      </c>
      <c r="G221" s="74">
        <v>0</v>
      </c>
      <c r="H221" s="76">
        <f>IFERROR(G221/E221,0)</f>
        <v>0</v>
      </c>
      <c r="I221" s="49">
        <f t="shared" si="13"/>
        <v>0</v>
      </c>
      <c r="J221" s="49"/>
      <c r="K221" s="49"/>
      <c r="L221" s="50" t="s">
        <v>284</v>
      </c>
      <c r="M221" s="46" t="e">
        <f>VLOOKUP($A$2:$A$307,[1]Hoja2!$E$1:$G$307,2,0)</f>
        <v>#N/A</v>
      </c>
      <c r="N221" s="46" t="e">
        <f>VLOOKUP($A$2:$A$307,[1]Hoja2!$E$1:$G$307,3,0)</f>
        <v>#N/A</v>
      </c>
      <c r="O221" s="17" t="e">
        <f t="shared" si="14"/>
        <v>#N/A</v>
      </c>
      <c r="P221" s="17">
        <f t="shared" si="15"/>
        <v>0</v>
      </c>
      <c r="Q221" s="13"/>
      <c r="R221" s="13"/>
      <c r="S221" s="65"/>
    </row>
    <row r="222" spans="1:19" ht="114.75" hidden="1" x14ac:dyDescent="0.2">
      <c r="A222" s="44" t="s">
        <v>434</v>
      </c>
      <c r="B222" s="43" t="s">
        <v>448</v>
      </c>
      <c r="C222" s="80">
        <v>45748</v>
      </c>
      <c r="D222" s="66">
        <v>45930</v>
      </c>
      <c r="E222" s="86">
        <v>45077946</v>
      </c>
      <c r="F222" s="47">
        <v>45077946</v>
      </c>
      <c r="G222" s="74">
        <v>22538973</v>
      </c>
      <c r="H222" s="76">
        <f t="shared" si="12"/>
        <v>0.5</v>
      </c>
      <c r="I222" s="49">
        <f t="shared" si="13"/>
        <v>22538973</v>
      </c>
      <c r="J222" s="49"/>
      <c r="K222" s="49"/>
      <c r="L222" s="50" t="s">
        <v>9</v>
      </c>
      <c r="M222" s="46">
        <f>VLOOKUP($A$2:$A$307,[1]Hoja2!$E$1:$G$307,2,0)</f>
        <v>45077946</v>
      </c>
      <c r="N222" s="46">
        <f>VLOOKUP($A$2:$A$307,[1]Hoja2!$E$1:$G$307,3,0)</f>
        <v>22538973</v>
      </c>
      <c r="O222" s="17" t="b">
        <f t="shared" si="14"/>
        <v>1</v>
      </c>
      <c r="P222" s="17">
        <f t="shared" si="15"/>
        <v>0</v>
      </c>
      <c r="Q222" s="13"/>
      <c r="R222" s="13"/>
      <c r="S222" s="65"/>
    </row>
    <row r="223" spans="1:19" ht="76.5" hidden="1" x14ac:dyDescent="0.2">
      <c r="A223" s="44" t="s">
        <v>435</v>
      </c>
      <c r="B223" s="43" t="s">
        <v>449</v>
      </c>
      <c r="C223" s="80">
        <v>45748</v>
      </c>
      <c r="D223" s="66">
        <v>45930</v>
      </c>
      <c r="E223" s="86">
        <v>16212030</v>
      </c>
      <c r="F223" s="47">
        <v>16212030</v>
      </c>
      <c r="G223" s="74">
        <v>8106015</v>
      </c>
      <c r="H223" s="76">
        <f t="shared" si="12"/>
        <v>0.5</v>
      </c>
      <c r="I223" s="49">
        <f t="shared" si="13"/>
        <v>8106015</v>
      </c>
      <c r="J223" s="49"/>
      <c r="K223" s="49"/>
      <c r="L223" s="50" t="s">
        <v>9</v>
      </c>
      <c r="M223" s="46">
        <f>VLOOKUP($A$2:$A$307,[1]Hoja2!$E$1:$G$307,2,0)</f>
        <v>16212030</v>
      </c>
      <c r="N223" s="46">
        <f>VLOOKUP($A$2:$A$307,[1]Hoja2!$E$1:$G$307,3,0)</f>
        <v>8106015</v>
      </c>
      <c r="O223" s="17" t="b">
        <f t="shared" si="14"/>
        <v>1</v>
      </c>
      <c r="P223" s="17">
        <f t="shared" si="15"/>
        <v>0</v>
      </c>
      <c r="Q223" s="13"/>
      <c r="R223" s="13"/>
      <c r="S223" s="65"/>
    </row>
    <row r="224" spans="1:19" ht="102" hidden="1" x14ac:dyDescent="0.2">
      <c r="A224" s="44" t="s">
        <v>436</v>
      </c>
      <c r="B224" s="43" t="s">
        <v>450</v>
      </c>
      <c r="C224" s="80">
        <v>45748</v>
      </c>
      <c r="D224" s="66">
        <v>45930</v>
      </c>
      <c r="E224" s="86">
        <v>28960818</v>
      </c>
      <c r="F224" s="47">
        <v>28960818</v>
      </c>
      <c r="G224" s="74">
        <v>14480409</v>
      </c>
      <c r="H224" s="76">
        <f t="shared" si="12"/>
        <v>0.5</v>
      </c>
      <c r="I224" s="49">
        <f t="shared" si="13"/>
        <v>14480409</v>
      </c>
      <c r="J224" s="49"/>
      <c r="K224" s="49"/>
      <c r="L224" s="50" t="s">
        <v>9</v>
      </c>
      <c r="M224" s="46">
        <f>VLOOKUP($A$2:$A$307,[1]Hoja2!$E$1:$G$307,2,0)</f>
        <v>28960818</v>
      </c>
      <c r="N224" s="46">
        <f>VLOOKUP($A$2:$A$307,[1]Hoja2!$E$1:$G$307,3,0)</f>
        <v>14480409</v>
      </c>
      <c r="O224" s="17" t="b">
        <f t="shared" si="14"/>
        <v>1</v>
      </c>
      <c r="P224" s="17">
        <f t="shared" si="15"/>
        <v>0</v>
      </c>
      <c r="Q224" s="13"/>
      <c r="R224" s="13"/>
      <c r="S224" s="65"/>
    </row>
    <row r="225" spans="1:19" ht="76.5" hidden="1" x14ac:dyDescent="0.2">
      <c r="A225" s="44" t="s">
        <v>437</v>
      </c>
      <c r="B225" s="43" t="s">
        <v>451</v>
      </c>
      <c r="C225" s="80">
        <v>45758</v>
      </c>
      <c r="D225" s="66">
        <v>45789</v>
      </c>
      <c r="E225" s="86">
        <v>20295265</v>
      </c>
      <c r="F225" s="47">
        <v>20295265</v>
      </c>
      <c r="G225" s="74">
        <v>20295265</v>
      </c>
      <c r="H225" s="76">
        <f t="shared" si="12"/>
        <v>1</v>
      </c>
      <c r="I225" s="49">
        <f t="shared" si="13"/>
        <v>0</v>
      </c>
      <c r="J225" s="49"/>
      <c r="K225" s="49"/>
      <c r="L225" s="50" t="s">
        <v>284</v>
      </c>
      <c r="M225" s="46">
        <f>VLOOKUP($A$2:$A$307,[1]Hoja2!$E$1:$G$307,2,0)</f>
        <v>20295265</v>
      </c>
      <c r="N225" s="46">
        <f>VLOOKUP($A$2:$A$307,[1]Hoja2!$E$1:$G$307,3,0)</f>
        <v>20295265</v>
      </c>
      <c r="O225" s="17" t="b">
        <f t="shared" si="14"/>
        <v>1</v>
      </c>
      <c r="P225" s="17">
        <f t="shared" si="15"/>
        <v>0</v>
      </c>
      <c r="Q225" s="13"/>
      <c r="R225" s="13"/>
      <c r="S225" s="65"/>
    </row>
    <row r="226" spans="1:19" ht="38.25" hidden="1" x14ac:dyDescent="0.2">
      <c r="A226" s="44" t="s">
        <v>438</v>
      </c>
      <c r="B226" s="43" t="s">
        <v>452</v>
      </c>
      <c r="C226" s="80">
        <v>45757</v>
      </c>
      <c r="D226" s="66">
        <v>45805</v>
      </c>
      <c r="E226" s="86">
        <v>19826216</v>
      </c>
      <c r="F226" s="47">
        <v>19826216</v>
      </c>
      <c r="G226" s="74">
        <v>19826216</v>
      </c>
      <c r="H226" s="76">
        <f t="shared" si="12"/>
        <v>1</v>
      </c>
      <c r="I226" s="49">
        <f t="shared" si="13"/>
        <v>0</v>
      </c>
      <c r="J226" s="49"/>
      <c r="K226" s="49"/>
      <c r="L226" s="50" t="s">
        <v>284</v>
      </c>
      <c r="M226" s="46">
        <f>VLOOKUP($A$2:$A$307,[1]Hoja2!$E$1:$G$307,2,0)</f>
        <v>19826216</v>
      </c>
      <c r="N226" s="46">
        <f>VLOOKUP($A$2:$A$307,[1]Hoja2!$E$1:$G$307,3,0)</f>
        <v>19826216</v>
      </c>
      <c r="O226" s="17" t="b">
        <f t="shared" si="14"/>
        <v>1</v>
      </c>
      <c r="P226" s="17">
        <f t="shared" si="15"/>
        <v>0</v>
      </c>
      <c r="Q226" s="13"/>
      <c r="R226" s="13"/>
      <c r="S226" s="65"/>
    </row>
    <row r="227" spans="1:19" ht="76.5" hidden="1" x14ac:dyDescent="0.2">
      <c r="A227" s="44" t="s">
        <v>439</v>
      </c>
      <c r="B227" s="43" t="s">
        <v>449</v>
      </c>
      <c r="C227" s="80">
        <v>45768</v>
      </c>
      <c r="D227" s="66">
        <v>45950</v>
      </c>
      <c r="E227" s="86">
        <v>16212030</v>
      </c>
      <c r="F227" s="47">
        <v>16212030</v>
      </c>
      <c r="G227" s="74">
        <v>6304678</v>
      </c>
      <c r="H227" s="76">
        <f t="shared" si="12"/>
        <v>0.38888886832802555</v>
      </c>
      <c r="I227" s="49">
        <f t="shared" si="13"/>
        <v>9907352</v>
      </c>
      <c r="J227" s="49"/>
      <c r="K227" s="49"/>
      <c r="L227" s="50" t="s">
        <v>9</v>
      </c>
      <c r="M227" s="46">
        <f>VLOOKUP($A$2:$A$307,[1]Hoja2!$E$1:$G$307,2,0)</f>
        <v>16212030</v>
      </c>
      <c r="N227" s="46">
        <f>VLOOKUP($A$2:$A$307,[1]Hoja2!$E$1:$G$307,3,0)</f>
        <v>6304678</v>
      </c>
      <c r="O227" s="17" t="b">
        <f t="shared" si="14"/>
        <v>1</v>
      </c>
      <c r="P227" s="17">
        <f t="shared" si="15"/>
        <v>0</v>
      </c>
      <c r="Q227" s="13"/>
      <c r="R227" s="13"/>
      <c r="S227" s="65"/>
    </row>
    <row r="228" spans="1:19" ht="76.5" hidden="1" x14ac:dyDescent="0.2">
      <c r="A228" s="44" t="s">
        <v>440</v>
      </c>
      <c r="B228" s="43" t="s">
        <v>453</v>
      </c>
      <c r="C228" s="80">
        <v>45768</v>
      </c>
      <c r="D228" s="66">
        <v>45950</v>
      </c>
      <c r="E228" s="86">
        <v>14520000</v>
      </c>
      <c r="F228" s="47">
        <v>14520000</v>
      </c>
      <c r="G228" s="74">
        <v>5646667</v>
      </c>
      <c r="H228" s="76">
        <f t="shared" si="12"/>
        <v>0.38888891184573005</v>
      </c>
      <c r="I228" s="49">
        <f t="shared" si="13"/>
        <v>8873333</v>
      </c>
      <c r="J228" s="49"/>
      <c r="K228" s="49"/>
      <c r="L228" s="50" t="s">
        <v>9</v>
      </c>
      <c r="M228" s="46">
        <f>VLOOKUP($A$2:$A$307,[1]Hoja2!$E$1:$G$307,2,0)</f>
        <v>14520000</v>
      </c>
      <c r="N228" s="46">
        <f>VLOOKUP($A$2:$A$307,[1]Hoja2!$E$1:$G$307,3,0)</f>
        <v>5646667</v>
      </c>
      <c r="O228" s="17" t="b">
        <f t="shared" si="14"/>
        <v>1</v>
      </c>
      <c r="P228" s="17">
        <f t="shared" si="15"/>
        <v>0</v>
      </c>
      <c r="Q228" s="13"/>
      <c r="R228" s="13"/>
      <c r="S228" s="65"/>
    </row>
    <row r="229" spans="1:19" ht="102" hidden="1" x14ac:dyDescent="0.2">
      <c r="A229" s="44" t="s">
        <v>441</v>
      </c>
      <c r="B229" s="43" t="s">
        <v>454</v>
      </c>
      <c r="C229" s="80">
        <v>45768</v>
      </c>
      <c r="D229" s="66">
        <v>45950</v>
      </c>
      <c r="E229" s="86">
        <v>16212030</v>
      </c>
      <c r="F229" s="47">
        <v>16212030</v>
      </c>
      <c r="G229" s="74">
        <v>6304678</v>
      </c>
      <c r="H229" s="76">
        <f t="shared" si="12"/>
        <v>0.38888886832802555</v>
      </c>
      <c r="I229" s="49">
        <f t="shared" si="13"/>
        <v>9907352</v>
      </c>
      <c r="J229" s="49"/>
      <c r="K229" s="49"/>
      <c r="L229" s="50" t="s">
        <v>9</v>
      </c>
      <c r="M229" s="46">
        <f>VLOOKUP($A$2:$A$307,[1]Hoja2!$E$1:$G$307,2,0)</f>
        <v>16212030</v>
      </c>
      <c r="N229" s="46">
        <f>VLOOKUP($A$2:$A$307,[1]Hoja2!$E$1:$G$307,3,0)</f>
        <v>6304678</v>
      </c>
      <c r="O229" s="17" t="b">
        <f t="shared" si="14"/>
        <v>1</v>
      </c>
      <c r="P229" s="17">
        <f t="shared" si="15"/>
        <v>0</v>
      </c>
      <c r="Q229" s="13"/>
      <c r="R229" s="13"/>
      <c r="S229" s="65"/>
    </row>
    <row r="230" spans="1:19" ht="63.75" hidden="1" x14ac:dyDescent="0.2">
      <c r="A230" s="44" t="s">
        <v>442</v>
      </c>
      <c r="B230" s="43" t="s">
        <v>455</v>
      </c>
      <c r="C230" s="80">
        <v>45768</v>
      </c>
      <c r="D230" s="66">
        <v>45950</v>
      </c>
      <c r="E230" s="86">
        <v>28960818</v>
      </c>
      <c r="F230" s="47">
        <v>28960818</v>
      </c>
      <c r="G230" s="74">
        <v>11262540</v>
      </c>
      <c r="H230" s="76">
        <f t="shared" si="12"/>
        <v>0.38888887737908506</v>
      </c>
      <c r="I230" s="49">
        <f t="shared" si="13"/>
        <v>17698278</v>
      </c>
      <c r="J230" s="49"/>
      <c r="K230" s="49"/>
      <c r="L230" s="50" t="s">
        <v>9</v>
      </c>
      <c r="M230" s="46">
        <f>VLOOKUP($A$2:$A$307,[1]Hoja2!$E$1:$G$307,2,0)</f>
        <v>28960818</v>
      </c>
      <c r="N230" s="46">
        <f>VLOOKUP($A$2:$A$307,[1]Hoja2!$E$1:$G$307,3,0)</f>
        <v>11262540</v>
      </c>
      <c r="O230" s="17" t="b">
        <f t="shared" si="14"/>
        <v>1</v>
      </c>
      <c r="P230" s="17">
        <f t="shared" si="15"/>
        <v>0</v>
      </c>
      <c r="Q230" s="13"/>
      <c r="R230" s="13"/>
      <c r="S230" s="65"/>
    </row>
    <row r="231" spans="1:19" ht="89.25" hidden="1" x14ac:dyDescent="0.2">
      <c r="A231" s="44" t="s">
        <v>443</v>
      </c>
      <c r="B231" s="43" t="s">
        <v>456</v>
      </c>
      <c r="C231" s="80">
        <v>45768</v>
      </c>
      <c r="D231" s="66">
        <v>45950</v>
      </c>
      <c r="E231" s="86">
        <v>27020040</v>
      </c>
      <c r="F231" s="47">
        <v>27020040</v>
      </c>
      <c r="G231" s="74">
        <v>10507793</v>
      </c>
      <c r="H231" s="76">
        <f t="shared" si="12"/>
        <v>0.38888887655236631</v>
      </c>
      <c r="I231" s="49">
        <f t="shared" si="13"/>
        <v>16512247</v>
      </c>
      <c r="J231" s="49"/>
      <c r="K231" s="49"/>
      <c r="L231" s="50" t="s">
        <v>9</v>
      </c>
      <c r="M231" s="46">
        <f>VLOOKUP($A$2:$A$307,[1]Hoja2!$E$1:$G$307,2,0)</f>
        <v>27020040</v>
      </c>
      <c r="N231" s="46">
        <f>VLOOKUP($A$2:$A$307,[1]Hoja2!$E$1:$G$307,3,0)</f>
        <v>10507793</v>
      </c>
      <c r="O231" s="17" t="b">
        <f t="shared" si="14"/>
        <v>1</v>
      </c>
      <c r="P231" s="17">
        <f t="shared" si="15"/>
        <v>0</v>
      </c>
      <c r="Q231" s="13"/>
      <c r="R231" s="13"/>
      <c r="S231" s="65"/>
    </row>
    <row r="232" spans="1:19" ht="63.75" hidden="1" x14ac:dyDescent="0.2">
      <c r="A232" s="44" t="s">
        <v>461</v>
      </c>
      <c r="B232" s="43" t="s">
        <v>476</v>
      </c>
      <c r="C232" s="80">
        <v>45803</v>
      </c>
      <c r="D232" s="66">
        <v>45991</v>
      </c>
      <c r="E232" s="86">
        <v>4521430717</v>
      </c>
      <c r="F232" s="47">
        <v>4521430717</v>
      </c>
      <c r="G232" s="74">
        <v>0</v>
      </c>
      <c r="H232" s="76">
        <f t="shared" si="12"/>
        <v>0</v>
      </c>
      <c r="I232" s="49">
        <f t="shared" si="13"/>
        <v>4521430717</v>
      </c>
      <c r="J232" s="49"/>
      <c r="K232" s="49"/>
      <c r="L232" s="50" t="s">
        <v>284</v>
      </c>
      <c r="M232" s="46">
        <f>VLOOKUP($A$2:$A$307,[1]Hoja2!$E$1:$G$307,2,0)</f>
        <v>4521430717</v>
      </c>
      <c r="N232" s="46">
        <f>VLOOKUP($A$2:$A$307,[1]Hoja2!$E$1:$G$307,3,0)</f>
        <v>0</v>
      </c>
      <c r="O232" s="17" t="b">
        <f t="shared" si="14"/>
        <v>1</v>
      </c>
      <c r="P232" s="17">
        <f t="shared" si="15"/>
        <v>0</v>
      </c>
      <c r="Q232" s="13"/>
      <c r="R232" s="13"/>
      <c r="S232" s="65"/>
    </row>
    <row r="233" spans="1:19" ht="76.5" hidden="1" x14ac:dyDescent="0.2">
      <c r="A233" s="44" t="s">
        <v>462</v>
      </c>
      <c r="B233" s="43" t="s">
        <v>477</v>
      </c>
      <c r="C233" s="80">
        <v>45782</v>
      </c>
      <c r="D233" s="66">
        <v>45892</v>
      </c>
      <c r="E233" s="86">
        <v>9817285</v>
      </c>
      <c r="F233" s="47">
        <v>9817285</v>
      </c>
      <c r="G233" s="74">
        <v>5043743</v>
      </c>
      <c r="H233" s="76">
        <f t="shared" si="12"/>
        <v>0.51376149312157082</v>
      </c>
      <c r="I233" s="49">
        <f t="shared" si="13"/>
        <v>4773542</v>
      </c>
      <c r="J233" s="49"/>
      <c r="K233" s="49"/>
      <c r="L233" s="50" t="s">
        <v>9</v>
      </c>
      <c r="M233" s="46">
        <f>VLOOKUP($A$2:$A$307,[1]Hoja2!$E$1:$G$307,2,0)</f>
        <v>9817285</v>
      </c>
      <c r="N233" s="46">
        <f>VLOOKUP($A$2:$A$307,[1]Hoja2!$E$1:$G$307,3,0)</f>
        <v>5043743</v>
      </c>
      <c r="O233" s="17" t="b">
        <f t="shared" si="14"/>
        <v>1</v>
      </c>
      <c r="P233" s="17">
        <f t="shared" si="15"/>
        <v>0</v>
      </c>
      <c r="Q233" s="13"/>
      <c r="R233" s="13"/>
      <c r="S233" s="65"/>
    </row>
    <row r="234" spans="1:19" ht="76.5" hidden="1" x14ac:dyDescent="0.2">
      <c r="A234" s="44" t="s">
        <v>463</v>
      </c>
      <c r="B234" s="43" t="s">
        <v>477</v>
      </c>
      <c r="C234" s="80">
        <v>45782</v>
      </c>
      <c r="D234" s="66">
        <v>45892</v>
      </c>
      <c r="E234" s="86">
        <v>9817285</v>
      </c>
      <c r="F234" s="47">
        <v>9817285</v>
      </c>
      <c r="G234" s="74">
        <v>5043743</v>
      </c>
      <c r="H234" s="76">
        <f t="shared" si="12"/>
        <v>0.51376149312157082</v>
      </c>
      <c r="I234" s="49">
        <f t="shared" si="13"/>
        <v>4773542</v>
      </c>
      <c r="J234" s="49"/>
      <c r="K234" s="49"/>
      <c r="L234" s="50" t="s">
        <v>9</v>
      </c>
      <c r="M234" s="46">
        <f>VLOOKUP($A$2:$A$307,[1]Hoja2!$E$1:$G$307,2,0)</f>
        <v>9817285</v>
      </c>
      <c r="N234" s="46">
        <f>VLOOKUP($A$2:$A$307,[1]Hoja2!$E$1:$G$307,3,0)</f>
        <v>5043743</v>
      </c>
      <c r="O234" s="17" t="b">
        <f t="shared" si="14"/>
        <v>1</v>
      </c>
      <c r="P234" s="17">
        <f t="shared" si="15"/>
        <v>0</v>
      </c>
      <c r="Q234" s="13"/>
      <c r="R234" s="13"/>
      <c r="S234" s="65"/>
    </row>
    <row r="235" spans="1:19" ht="114.75" hidden="1" x14ac:dyDescent="0.2">
      <c r="A235" s="44" t="s">
        <v>464</v>
      </c>
      <c r="B235" s="43" t="s">
        <v>478</v>
      </c>
      <c r="C235" s="80">
        <v>45783</v>
      </c>
      <c r="D235" s="66">
        <v>45966</v>
      </c>
      <c r="E235" s="86">
        <v>40980786</v>
      </c>
      <c r="F235" s="47">
        <v>40980786</v>
      </c>
      <c r="G235" s="74">
        <v>12521907</v>
      </c>
      <c r="H235" s="76">
        <f t="shared" si="12"/>
        <v>0.30555555962250214</v>
      </c>
      <c r="I235" s="49">
        <f t="shared" si="13"/>
        <v>28458879</v>
      </c>
      <c r="J235" s="49"/>
      <c r="K235" s="49"/>
      <c r="L235" s="50" t="s">
        <v>9</v>
      </c>
      <c r="M235" s="46">
        <f>VLOOKUP($A$2:$A$307,[1]Hoja2!$E$1:$G$307,2,0)</f>
        <v>40980786</v>
      </c>
      <c r="N235" s="46">
        <f>VLOOKUP($A$2:$A$307,[1]Hoja2!$E$1:$G$307,3,0)</f>
        <v>12521907</v>
      </c>
      <c r="O235" s="17" t="b">
        <f t="shared" si="14"/>
        <v>1</v>
      </c>
      <c r="P235" s="17">
        <f t="shared" si="15"/>
        <v>0</v>
      </c>
      <c r="Q235" s="13"/>
      <c r="R235" s="13"/>
      <c r="S235" s="65"/>
    </row>
    <row r="236" spans="1:19" ht="89.25" hidden="1" x14ac:dyDescent="0.2">
      <c r="A236" s="44" t="s">
        <v>465</v>
      </c>
      <c r="B236" s="43" t="s">
        <v>479</v>
      </c>
      <c r="C236" s="80">
        <v>45789</v>
      </c>
      <c r="D236" s="66">
        <v>45972</v>
      </c>
      <c r="E236" s="86">
        <v>40980786</v>
      </c>
      <c r="F236" s="47">
        <v>40980786</v>
      </c>
      <c r="G236" s="74">
        <v>11155881</v>
      </c>
      <c r="H236" s="76">
        <f t="shared" si="12"/>
        <v>0.27222223116950467</v>
      </c>
      <c r="I236" s="49">
        <f t="shared" si="13"/>
        <v>29824905</v>
      </c>
      <c r="J236" s="49"/>
      <c r="K236" s="49"/>
      <c r="L236" s="50" t="s">
        <v>9</v>
      </c>
      <c r="M236" s="46">
        <f>VLOOKUP($A$2:$A$307,[1]Hoja2!$E$1:$G$307,2,0)</f>
        <v>40980786</v>
      </c>
      <c r="N236" s="46">
        <f>VLOOKUP($A$2:$A$307,[1]Hoja2!$E$1:$G$307,3,0)</f>
        <v>11155881</v>
      </c>
      <c r="O236" s="17" t="b">
        <f t="shared" si="14"/>
        <v>1</v>
      </c>
      <c r="P236" s="17">
        <f t="shared" si="15"/>
        <v>0</v>
      </c>
      <c r="Q236" s="13"/>
      <c r="R236" s="13"/>
      <c r="S236" s="65"/>
    </row>
    <row r="237" spans="1:19" ht="102" hidden="1" x14ac:dyDescent="0.2">
      <c r="A237" s="44" t="s">
        <v>466</v>
      </c>
      <c r="B237" s="43" t="s">
        <v>480</v>
      </c>
      <c r="C237" s="80">
        <v>45789</v>
      </c>
      <c r="D237" s="66">
        <v>45972</v>
      </c>
      <c r="E237" s="86">
        <v>27020040</v>
      </c>
      <c r="F237" s="47">
        <v>27020040</v>
      </c>
      <c r="G237" s="74">
        <v>7355455</v>
      </c>
      <c r="H237" s="76">
        <f t="shared" si="12"/>
        <v>0.27222220988569967</v>
      </c>
      <c r="I237" s="49">
        <f t="shared" si="13"/>
        <v>19664585</v>
      </c>
      <c r="J237" s="49"/>
      <c r="K237" s="49"/>
      <c r="L237" s="50" t="s">
        <v>9</v>
      </c>
      <c r="M237" s="46">
        <f>VLOOKUP($A$2:$A$307,[1]Hoja2!$E$1:$G$307,2,0)</f>
        <v>27020040</v>
      </c>
      <c r="N237" s="46">
        <f>VLOOKUP($A$2:$A$307,[1]Hoja2!$E$1:$G$307,3,0)</f>
        <v>7355455</v>
      </c>
      <c r="O237" s="17" t="b">
        <f t="shared" si="14"/>
        <v>1</v>
      </c>
      <c r="P237" s="17">
        <f t="shared" si="15"/>
        <v>0</v>
      </c>
      <c r="Q237" s="13"/>
      <c r="R237" s="13"/>
      <c r="S237" s="65"/>
    </row>
    <row r="238" spans="1:19" ht="51" x14ac:dyDescent="0.2">
      <c r="A238" s="44" t="s">
        <v>467</v>
      </c>
      <c r="B238" s="43" t="s">
        <v>481</v>
      </c>
      <c r="C238" s="80">
        <v>45800</v>
      </c>
      <c r="D238" s="66">
        <v>50405</v>
      </c>
      <c r="E238" s="47">
        <v>98353620466</v>
      </c>
      <c r="F238" s="47">
        <v>98353620466</v>
      </c>
      <c r="G238" s="74">
        <v>0</v>
      </c>
      <c r="H238" s="76">
        <f t="shared" si="12"/>
        <v>0</v>
      </c>
      <c r="I238" s="49">
        <f t="shared" si="13"/>
        <v>98353620466</v>
      </c>
      <c r="J238" s="49">
        <v>599636326</v>
      </c>
      <c r="K238" s="49"/>
      <c r="L238" s="50" t="s">
        <v>284</v>
      </c>
      <c r="M238" s="46">
        <f>VLOOKUP($A$2:$A$307,[1]Hoja2!$E$1:$G$307,2,0)</f>
        <v>98353620466</v>
      </c>
      <c r="N238" s="46">
        <f>VLOOKUP($A$2:$A$307,[1]Hoja2!$E$1:$G$307,3,0)</f>
        <v>85500753511</v>
      </c>
      <c r="O238" s="17" t="b">
        <f>+M238=E238</f>
        <v>1</v>
      </c>
      <c r="P238" s="17">
        <f t="shared" si="15"/>
        <v>0</v>
      </c>
      <c r="Q238" s="13"/>
      <c r="R238" s="13"/>
      <c r="S238" s="65"/>
    </row>
    <row r="239" spans="1:19" ht="114.75" hidden="1" x14ac:dyDescent="0.2">
      <c r="A239" s="44" t="s">
        <v>468</v>
      </c>
      <c r="B239" s="43" t="s">
        <v>482</v>
      </c>
      <c r="C239" s="80">
        <v>45796</v>
      </c>
      <c r="D239" s="66">
        <v>46022</v>
      </c>
      <c r="E239" s="86">
        <v>55596133</v>
      </c>
      <c r="F239" s="47">
        <v>55596133</v>
      </c>
      <c r="G239" s="74">
        <v>10518187</v>
      </c>
      <c r="H239" s="76">
        <f t="shared" si="12"/>
        <v>0.18918918335561216</v>
      </c>
      <c r="I239" s="49">
        <f t="shared" si="13"/>
        <v>45077946</v>
      </c>
      <c r="J239" s="49"/>
      <c r="K239" s="49"/>
      <c r="L239" s="50" t="s">
        <v>9</v>
      </c>
      <c r="M239" s="46">
        <f>VLOOKUP($A$2:$A$307,[1]Hoja2!$E$1:$G$307,2,0)</f>
        <v>55596133</v>
      </c>
      <c r="N239" s="46">
        <f>VLOOKUP($A$2:$A$307,[1]Hoja2!$E$1:$G$307,3,0)</f>
        <v>10518187</v>
      </c>
      <c r="O239" s="17" t="b">
        <f t="shared" si="14"/>
        <v>1</v>
      </c>
      <c r="P239" s="17">
        <f t="shared" si="15"/>
        <v>0</v>
      </c>
      <c r="Q239" s="13"/>
      <c r="R239" s="13"/>
      <c r="S239" s="65"/>
    </row>
    <row r="240" spans="1:19" ht="89.25" hidden="1" x14ac:dyDescent="0.2">
      <c r="A240" s="44" t="s">
        <v>469</v>
      </c>
      <c r="B240" s="43" t="s">
        <v>483</v>
      </c>
      <c r="C240" s="80">
        <v>45796</v>
      </c>
      <c r="D240" s="66">
        <v>46022</v>
      </c>
      <c r="E240" s="86">
        <v>45484226</v>
      </c>
      <c r="F240" s="47">
        <v>45484226</v>
      </c>
      <c r="G240" s="74">
        <v>8605124</v>
      </c>
      <c r="H240" s="76">
        <f t="shared" si="12"/>
        <v>0.18918919275442875</v>
      </c>
      <c r="I240" s="49">
        <f t="shared" si="13"/>
        <v>36879102</v>
      </c>
      <c r="J240" s="49"/>
      <c r="K240" s="49"/>
      <c r="L240" s="50" t="s">
        <v>9</v>
      </c>
      <c r="M240" s="46">
        <f>VLOOKUP($A$2:$A$307,[1]Hoja2!$E$1:$G$307,2,0)</f>
        <v>45484226</v>
      </c>
      <c r="N240" s="46">
        <f>VLOOKUP($A$2:$A$307,[1]Hoja2!$E$1:$G$307,3,0)</f>
        <v>8605124</v>
      </c>
      <c r="O240" s="17" t="b">
        <f t="shared" si="14"/>
        <v>1</v>
      </c>
      <c r="P240" s="17">
        <f t="shared" si="15"/>
        <v>0</v>
      </c>
      <c r="Q240" s="13"/>
      <c r="R240" s="13"/>
      <c r="S240" s="65"/>
    </row>
    <row r="241" spans="1:19" ht="102" hidden="1" x14ac:dyDescent="0.2">
      <c r="A241" s="44" t="s">
        <v>470</v>
      </c>
      <c r="B241" s="43" t="s">
        <v>484</v>
      </c>
      <c r="C241" s="80">
        <v>45796</v>
      </c>
      <c r="D241" s="66">
        <v>46022</v>
      </c>
      <c r="E241" s="86">
        <v>19994837</v>
      </c>
      <c r="F241" s="47">
        <v>19994837</v>
      </c>
      <c r="G241" s="74">
        <v>3782807</v>
      </c>
      <c r="H241" s="76">
        <f t="shared" si="12"/>
        <v>0.1891891891891892</v>
      </c>
      <c r="I241" s="49">
        <f t="shared" si="13"/>
        <v>16212030</v>
      </c>
      <c r="J241" s="49"/>
      <c r="K241" s="49"/>
      <c r="L241" s="50" t="s">
        <v>9</v>
      </c>
      <c r="M241" s="46">
        <f>VLOOKUP($A$2:$A$307,[1]Hoja2!$E$1:$G$307,2,0)</f>
        <v>19994837</v>
      </c>
      <c r="N241" s="46">
        <f>VLOOKUP($A$2:$A$307,[1]Hoja2!$E$1:$G$307,3,0)</f>
        <v>3782807</v>
      </c>
      <c r="O241" s="17" t="b">
        <f t="shared" si="14"/>
        <v>1</v>
      </c>
      <c r="P241" s="17">
        <f t="shared" si="15"/>
        <v>0</v>
      </c>
      <c r="Q241" s="13"/>
      <c r="R241" s="13"/>
      <c r="S241" s="65"/>
    </row>
    <row r="242" spans="1:19" ht="76.5" hidden="1" x14ac:dyDescent="0.2">
      <c r="A242" s="44" t="s">
        <v>471</v>
      </c>
      <c r="B242" s="43" t="s">
        <v>485</v>
      </c>
      <c r="C242" s="80">
        <v>45798</v>
      </c>
      <c r="D242" s="66">
        <v>45909</v>
      </c>
      <c r="E242" s="86">
        <v>9817285</v>
      </c>
      <c r="F242" s="47">
        <v>9817285</v>
      </c>
      <c r="G242" s="74">
        <v>3602673</v>
      </c>
      <c r="H242" s="76">
        <f t="shared" si="12"/>
        <v>0.36697243688046133</v>
      </c>
      <c r="I242" s="49">
        <f t="shared" si="13"/>
        <v>6214612</v>
      </c>
      <c r="J242" s="49"/>
      <c r="K242" s="49"/>
      <c r="L242" s="50" t="s">
        <v>9</v>
      </c>
      <c r="M242" s="46">
        <f>VLOOKUP($A$2:$A$307,[1]Hoja2!$E$1:$G$307,2,0)</f>
        <v>9817285</v>
      </c>
      <c r="N242" s="46">
        <f>VLOOKUP($A$2:$A$307,[1]Hoja2!$E$1:$G$307,3,0)</f>
        <v>3602673</v>
      </c>
      <c r="O242" s="17" t="b">
        <f t="shared" si="14"/>
        <v>1</v>
      </c>
      <c r="P242" s="17">
        <f t="shared" si="15"/>
        <v>0</v>
      </c>
      <c r="Q242" s="13"/>
      <c r="R242" s="13"/>
      <c r="S242" s="65"/>
    </row>
    <row r="243" spans="1:19" ht="76.5" hidden="1" x14ac:dyDescent="0.2">
      <c r="A243" s="44" t="s">
        <v>472</v>
      </c>
      <c r="B243" s="43" t="s">
        <v>486</v>
      </c>
      <c r="C243" s="80">
        <v>45803</v>
      </c>
      <c r="D243" s="66">
        <v>45914</v>
      </c>
      <c r="E243" s="86">
        <v>9817285</v>
      </c>
      <c r="F243" s="47">
        <v>9817285</v>
      </c>
      <c r="G243" s="74">
        <v>3152339</v>
      </c>
      <c r="H243" s="76">
        <f t="shared" si="12"/>
        <v>0.32110089500304817</v>
      </c>
      <c r="I243" s="49">
        <f t="shared" si="13"/>
        <v>6664946</v>
      </c>
      <c r="J243" s="49"/>
      <c r="K243" s="49"/>
      <c r="L243" s="50" t="s">
        <v>9</v>
      </c>
      <c r="M243" s="46">
        <f>VLOOKUP($A$2:$A$307,[1]Hoja2!$E$1:$G$307,2,0)</f>
        <v>9817285</v>
      </c>
      <c r="N243" s="46">
        <f>VLOOKUP($A$2:$A$307,[1]Hoja2!$E$1:$G$307,3,0)</f>
        <v>3152339</v>
      </c>
      <c r="O243" s="17" t="b">
        <f t="shared" si="14"/>
        <v>1</v>
      </c>
      <c r="P243" s="17">
        <f t="shared" si="15"/>
        <v>0</v>
      </c>
      <c r="Q243" s="13"/>
      <c r="R243" s="13"/>
      <c r="S243" s="65"/>
    </row>
    <row r="244" spans="1:19" ht="25.5" hidden="1" x14ac:dyDescent="0.2">
      <c r="A244" s="44" t="s">
        <v>473</v>
      </c>
      <c r="B244" s="43" t="s">
        <v>487</v>
      </c>
      <c r="C244" s="80">
        <v>45804</v>
      </c>
      <c r="D244" s="66">
        <v>46022</v>
      </c>
      <c r="E244" s="86">
        <v>1431393</v>
      </c>
      <c r="F244" s="47">
        <v>1431393</v>
      </c>
      <c r="G244" s="74">
        <v>0</v>
      </c>
      <c r="H244" s="76">
        <f t="shared" si="12"/>
        <v>0</v>
      </c>
      <c r="I244" s="49">
        <f t="shared" si="13"/>
        <v>1431393</v>
      </c>
      <c r="J244" s="49"/>
      <c r="K244" s="49"/>
      <c r="L244" s="50" t="s">
        <v>9</v>
      </c>
      <c r="M244" s="46">
        <f>VLOOKUP($A$2:$A$307,[1]Hoja2!$E$1:$G$307,2,0)</f>
        <v>1431393</v>
      </c>
      <c r="N244" s="46">
        <f>VLOOKUP($A$2:$A$307,[1]Hoja2!$E$1:$G$307,3,0)</f>
        <v>0</v>
      </c>
      <c r="O244" s="17" t="b">
        <f t="shared" si="14"/>
        <v>1</v>
      </c>
      <c r="P244" s="17">
        <f t="shared" si="15"/>
        <v>0</v>
      </c>
      <c r="Q244" s="13"/>
      <c r="R244" s="13"/>
      <c r="S244" s="65"/>
    </row>
    <row r="245" spans="1:19" ht="38.25" hidden="1" x14ac:dyDescent="0.2">
      <c r="A245" s="44" t="s">
        <v>474</v>
      </c>
      <c r="B245" s="43" t="s">
        <v>488</v>
      </c>
      <c r="C245" s="80">
        <v>45806</v>
      </c>
      <c r="D245" s="66">
        <v>46171</v>
      </c>
      <c r="E245" s="86">
        <v>833025</v>
      </c>
      <c r="F245" s="47">
        <v>833025</v>
      </c>
      <c r="G245" s="74">
        <v>0</v>
      </c>
      <c r="H245" s="76">
        <f t="shared" si="12"/>
        <v>0</v>
      </c>
      <c r="I245" s="49">
        <f t="shared" si="13"/>
        <v>833025</v>
      </c>
      <c r="J245" s="49"/>
      <c r="K245" s="49"/>
      <c r="L245" s="50" t="s">
        <v>284</v>
      </c>
      <c r="M245" s="46">
        <f>VLOOKUP($A$2:$A$307,[1]Hoja2!$E$1:$G$307,2,0)</f>
        <v>833025</v>
      </c>
      <c r="N245" s="46">
        <f>VLOOKUP($A$2:$A$307,[1]Hoja2!$E$1:$G$307,3,0)</f>
        <v>0</v>
      </c>
      <c r="O245" s="17" t="b">
        <f t="shared" si="14"/>
        <v>1</v>
      </c>
      <c r="P245" s="17">
        <f t="shared" si="15"/>
        <v>0</v>
      </c>
      <c r="Q245" s="13"/>
      <c r="R245" s="13"/>
      <c r="S245" s="65"/>
    </row>
    <row r="246" spans="1:19" ht="38.25" hidden="1" x14ac:dyDescent="0.2">
      <c r="A246" s="44" t="s">
        <v>475</v>
      </c>
      <c r="B246" s="43" t="s">
        <v>489</v>
      </c>
      <c r="C246" s="80">
        <v>45806</v>
      </c>
      <c r="D246" s="66">
        <v>46022</v>
      </c>
      <c r="E246" s="86">
        <v>45910497</v>
      </c>
      <c r="F246" s="47">
        <v>45910497</v>
      </c>
      <c r="G246" s="74">
        <v>0</v>
      </c>
      <c r="H246" s="76">
        <f t="shared" si="12"/>
        <v>0</v>
      </c>
      <c r="I246" s="49">
        <f t="shared" si="13"/>
        <v>45910497</v>
      </c>
      <c r="J246" s="49"/>
      <c r="K246" s="49"/>
      <c r="L246" s="50" t="s">
        <v>284</v>
      </c>
      <c r="M246" s="46">
        <f>VLOOKUP($A$2:$A$307,[1]Hoja2!$E$1:$G$307,2,0)</f>
        <v>45910497</v>
      </c>
      <c r="N246" s="46">
        <f>VLOOKUP($A$2:$A$307,[1]Hoja2!$E$1:$G$307,3,0)</f>
        <v>0</v>
      </c>
      <c r="O246" s="17" t="b">
        <f t="shared" si="14"/>
        <v>1</v>
      </c>
      <c r="P246" s="17">
        <f t="shared" si="15"/>
        <v>0</v>
      </c>
      <c r="Q246" s="13"/>
      <c r="R246" s="13"/>
      <c r="S246" s="65"/>
    </row>
    <row r="247" spans="1:19" ht="114.75" hidden="1" x14ac:dyDescent="0.2">
      <c r="A247" s="110" t="s">
        <v>490</v>
      </c>
      <c r="B247" s="43" t="s">
        <v>501</v>
      </c>
      <c r="C247" s="100">
        <v>45820</v>
      </c>
      <c r="D247" s="101">
        <v>45900</v>
      </c>
      <c r="E247" s="102">
        <v>6310698740</v>
      </c>
      <c r="F247" s="47">
        <v>6310698740</v>
      </c>
      <c r="G247" s="74">
        <v>0</v>
      </c>
      <c r="H247" s="76">
        <f t="shared" si="12"/>
        <v>0</v>
      </c>
      <c r="I247" s="49">
        <f t="shared" si="13"/>
        <v>6310698740</v>
      </c>
      <c r="J247" s="51"/>
      <c r="K247" s="49"/>
      <c r="L247" s="103" t="s">
        <v>512</v>
      </c>
      <c r="M247" s="46">
        <f>VLOOKUP($A$2:$A$307,[1]Hoja2!$E$1:$G$307,2,0)</f>
        <v>6310698740</v>
      </c>
      <c r="N247" s="46">
        <f>VLOOKUP($A$2:$A$307,[1]Hoja2!$E$1:$G$307,3,0)</f>
        <v>0</v>
      </c>
      <c r="O247" s="17" t="b">
        <f t="shared" si="14"/>
        <v>1</v>
      </c>
      <c r="P247" s="17">
        <f t="shared" si="15"/>
        <v>0</v>
      </c>
      <c r="Q247" s="13"/>
      <c r="R247" s="13"/>
    </row>
    <row r="248" spans="1:19" ht="38.25" hidden="1" x14ac:dyDescent="0.2">
      <c r="A248" s="110" t="s">
        <v>491</v>
      </c>
      <c r="B248" s="43" t="s">
        <v>502</v>
      </c>
      <c r="C248" s="100">
        <v>45820</v>
      </c>
      <c r="D248" s="101">
        <v>46022</v>
      </c>
      <c r="E248" s="102">
        <v>10210200</v>
      </c>
      <c r="F248" s="47">
        <v>10210200</v>
      </c>
      <c r="G248" s="74">
        <v>0</v>
      </c>
      <c r="H248" s="76">
        <f t="shared" si="12"/>
        <v>0</v>
      </c>
      <c r="I248" s="49">
        <f t="shared" si="13"/>
        <v>10210200</v>
      </c>
      <c r="J248" s="51"/>
      <c r="K248" s="49"/>
      <c r="L248" s="103" t="s">
        <v>512</v>
      </c>
      <c r="M248" s="46">
        <f>VLOOKUP($A$2:$A$307,[1]Hoja2!$E$1:$G$307,2,0)</f>
        <v>10210200</v>
      </c>
      <c r="N248" s="46">
        <f>VLOOKUP($A$2:$A$307,[1]Hoja2!$E$1:$G$307,3,0)</f>
        <v>0</v>
      </c>
      <c r="O248" s="17" t="b">
        <f t="shared" si="14"/>
        <v>1</v>
      </c>
      <c r="P248" s="17">
        <f t="shared" si="15"/>
        <v>0</v>
      </c>
      <c r="Q248" s="13"/>
      <c r="R248" s="13"/>
    </row>
    <row r="249" spans="1:19" ht="114.75" hidden="1" x14ac:dyDescent="0.2">
      <c r="A249" s="110" t="s">
        <v>492</v>
      </c>
      <c r="B249" s="43" t="s">
        <v>503</v>
      </c>
      <c r="C249" s="100">
        <v>45812</v>
      </c>
      <c r="D249" s="101">
        <v>46022</v>
      </c>
      <c r="E249" s="102">
        <v>1395097807</v>
      </c>
      <c r="F249" s="47">
        <v>1395097807</v>
      </c>
      <c r="G249" s="74">
        <v>0</v>
      </c>
      <c r="H249" s="76">
        <f t="shared" si="12"/>
        <v>0</v>
      </c>
      <c r="I249" s="49">
        <f t="shared" si="13"/>
        <v>1395097807</v>
      </c>
      <c r="J249" s="51"/>
      <c r="K249" s="49"/>
      <c r="L249" s="104" t="s">
        <v>512</v>
      </c>
      <c r="M249" s="46">
        <f>VLOOKUP($A$2:$A$307,[1]Hoja2!$E$1:$G$307,2,0)</f>
        <v>1395097807</v>
      </c>
      <c r="N249" s="46">
        <f>VLOOKUP($A$2:$A$307,[1]Hoja2!$E$1:$G$307,3,0)</f>
        <v>0</v>
      </c>
      <c r="O249" s="17" t="b">
        <f t="shared" si="14"/>
        <v>1</v>
      </c>
      <c r="P249" s="17">
        <f t="shared" si="15"/>
        <v>0</v>
      </c>
      <c r="Q249" s="13"/>
      <c r="R249" s="13"/>
    </row>
    <row r="250" spans="1:19" ht="38.25" hidden="1" x14ac:dyDescent="0.2">
      <c r="A250" s="110" t="s">
        <v>493</v>
      </c>
      <c r="B250" s="43" t="s">
        <v>504</v>
      </c>
      <c r="C250" s="100">
        <v>45811</v>
      </c>
      <c r="D250" s="101">
        <v>46022</v>
      </c>
      <c r="E250" s="102">
        <v>179928000</v>
      </c>
      <c r="F250" s="47">
        <v>179928000</v>
      </c>
      <c r="G250" s="74">
        <v>26989200</v>
      </c>
      <c r="H250" s="76">
        <f t="shared" si="12"/>
        <v>0.15</v>
      </c>
      <c r="I250" s="49">
        <f t="shared" si="13"/>
        <v>152938800</v>
      </c>
      <c r="J250" s="51"/>
      <c r="K250" s="49"/>
      <c r="L250" s="105" t="s">
        <v>512</v>
      </c>
      <c r="M250" s="46">
        <f>VLOOKUP($A$2:$A$307,[1]Hoja2!$E$1:$G$307,2,0)</f>
        <v>179928000</v>
      </c>
      <c r="N250" s="46">
        <f>VLOOKUP($A$2:$A$307,[1]Hoja2!$E$1:$G$307,3,0)</f>
        <v>26989200</v>
      </c>
      <c r="O250" s="17" t="b">
        <f t="shared" si="14"/>
        <v>1</v>
      </c>
      <c r="P250" s="17">
        <f t="shared" si="15"/>
        <v>0</v>
      </c>
      <c r="Q250" s="13"/>
      <c r="R250" s="13"/>
    </row>
    <row r="251" spans="1:19" ht="89.25" hidden="1" x14ac:dyDescent="0.2">
      <c r="A251" s="110" t="s">
        <v>494</v>
      </c>
      <c r="B251" s="43" t="s">
        <v>505</v>
      </c>
      <c r="C251" s="100">
        <v>45813</v>
      </c>
      <c r="D251" s="101">
        <v>45991</v>
      </c>
      <c r="E251" s="102">
        <v>795011147</v>
      </c>
      <c r="F251" s="47">
        <v>795011147</v>
      </c>
      <c r="G251" s="74">
        <v>0</v>
      </c>
      <c r="H251" s="76">
        <f t="shared" si="12"/>
        <v>0</v>
      </c>
      <c r="I251" s="49">
        <f t="shared" si="13"/>
        <v>795011147</v>
      </c>
      <c r="J251" s="51"/>
      <c r="K251" s="49"/>
      <c r="L251" s="103" t="s">
        <v>512</v>
      </c>
      <c r="M251" s="46">
        <f>VLOOKUP($A$2:$A$307,[1]Hoja2!$E$1:$G$307,2,0)</f>
        <v>795011147</v>
      </c>
      <c r="N251" s="46">
        <f>VLOOKUP($A$2:$A$307,[1]Hoja2!$E$1:$G$307,3,0)</f>
        <v>0</v>
      </c>
      <c r="O251" s="17" t="b">
        <f t="shared" si="14"/>
        <v>1</v>
      </c>
      <c r="P251" s="17">
        <f t="shared" si="15"/>
        <v>0</v>
      </c>
      <c r="Q251" s="13"/>
      <c r="R251" s="13"/>
    </row>
    <row r="252" spans="1:19" ht="89.25" hidden="1" x14ac:dyDescent="0.2">
      <c r="A252" s="110" t="s">
        <v>495</v>
      </c>
      <c r="B252" s="43" t="s">
        <v>506</v>
      </c>
      <c r="C252" s="100">
        <v>45812</v>
      </c>
      <c r="D252" s="101">
        <v>46022</v>
      </c>
      <c r="E252" s="102">
        <v>47127904</v>
      </c>
      <c r="F252" s="47">
        <v>47127904</v>
      </c>
      <c r="G252" s="74">
        <v>6147118</v>
      </c>
      <c r="H252" s="76">
        <f t="shared" si="12"/>
        <v>0.13043478445381318</v>
      </c>
      <c r="I252" s="49">
        <f t="shared" si="13"/>
        <v>40980786</v>
      </c>
      <c r="J252" s="51"/>
      <c r="K252" s="49"/>
      <c r="L252" s="105" t="s">
        <v>513</v>
      </c>
      <c r="M252" s="46">
        <f>VLOOKUP($A$2:$A$307,[1]Hoja2!$E$1:$G$307,2,0)</f>
        <v>47127904</v>
      </c>
      <c r="N252" s="46">
        <f>VLOOKUP($A$2:$A$307,[1]Hoja2!$E$1:$G$307,3,0)</f>
        <v>6147118</v>
      </c>
      <c r="O252" s="17" t="b">
        <f t="shared" si="14"/>
        <v>1</v>
      </c>
      <c r="P252" s="17">
        <f t="shared" si="15"/>
        <v>0</v>
      </c>
      <c r="Q252" s="13"/>
      <c r="R252" s="13"/>
    </row>
    <row r="253" spans="1:19" ht="102" hidden="1" x14ac:dyDescent="0.2">
      <c r="A253" s="110" t="s">
        <v>496</v>
      </c>
      <c r="B253" s="43" t="s">
        <v>507</v>
      </c>
      <c r="C253" s="100">
        <v>45812</v>
      </c>
      <c r="D253" s="101">
        <v>46022</v>
      </c>
      <c r="E253" s="102">
        <v>31073046</v>
      </c>
      <c r="F253" s="47">
        <v>31073046</v>
      </c>
      <c r="G253" s="74">
        <v>4053006</v>
      </c>
      <c r="H253" s="76">
        <f t="shared" si="12"/>
        <v>0.13043478260869565</v>
      </c>
      <c r="I253" s="49">
        <f t="shared" si="13"/>
        <v>27020040</v>
      </c>
      <c r="J253" s="51"/>
      <c r="K253" s="49"/>
      <c r="L253" s="105" t="s">
        <v>513</v>
      </c>
      <c r="M253" s="46">
        <f>VLOOKUP($A$2:$A$307,[1]Hoja2!$E$1:$G$307,2,0)</f>
        <v>31073046</v>
      </c>
      <c r="N253" s="46">
        <f>VLOOKUP($A$2:$A$307,[1]Hoja2!$E$1:$G$307,3,0)</f>
        <v>4053006</v>
      </c>
      <c r="O253" s="17" t="b">
        <f t="shared" si="14"/>
        <v>1</v>
      </c>
      <c r="P253" s="17">
        <f t="shared" si="15"/>
        <v>0</v>
      </c>
      <c r="Q253" s="13"/>
      <c r="R253" s="13"/>
    </row>
    <row r="254" spans="1:19" ht="102" hidden="1" x14ac:dyDescent="0.2">
      <c r="A254" s="110" t="s">
        <v>497</v>
      </c>
      <c r="B254" s="43" t="s">
        <v>508</v>
      </c>
      <c r="C254" s="100">
        <v>45813</v>
      </c>
      <c r="D254" s="101">
        <v>45995</v>
      </c>
      <c r="E254" s="102">
        <v>28960818</v>
      </c>
      <c r="F254" s="47">
        <v>28960818</v>
      </c>
      <c r="G254" s="74">
        <v>4183229</v>
      </c>
      <c r="H254" s="76">
        <f t="shared" si="12"/>
        <v>0.14444443523660139</v>
      </c>
      <c r="I254" s="49">
        <f t="shared" si="13"/>
        <v>24777589</v>
      </c>
      <c r="J254" s="51"/>
      <c r="K254" s="49"/>
      <c r="L254" s="105" t="s">
        <v>513</v>
      </c>
      <c r="M254" s="46">
        <f>VLOOKUP($A$2:$A$307,[1]Hoja2!$E$1:$G$307,2,0)</f>
        <v>28960818</v>
      </c>
      <c r="N254" s="46">
        <f>VLOOKUP($A$2:$A$307,[1]Hoja2!$E$1:$G$307,3,0)</f>
        <v>4183229</v>
      </c>
      <c r="O254" s="17" t="b">
        <f t="shared" si="14"/>
        <v>1</v>
      </c>
      <c r="P254" s="17">
        <f t="shared" si="15"/>
        <v>0</v>
      </c>
      <c r="Q254" s="13"/>
      <c r="R254" s="13"/>
    </row>
    <row r="255" spans="1:19" ht="76.5" hidden="1" x14ac:dyDescent="0.2">
      <c r="A255" s="110" t="s">
        <v>498</v>
      </c>
      <c r="B255" s="43" t="s">
        <v>509</v>
      </c>
      <c r="C255" s="100">
        <v>45827</v>
      </c>
      <c r="D255" s="101">
        <v>46006</v>
      </c>
      <c r="E255" s="102">
        <v>622725400</v>
      </c>
      <c r="F255" s="47">
        <v>622725400</v>
      </c>
      <c r="G255" s="74">
        <v>0</v>
      </c>
      <c r="H255" s="76">
        <f t="shared" si="12"/>
        <v>0</v>
      </c>
      <c r="I255" s="49">
        <f t="shared" si="13"/>
        <v>622725400</v>
      </c>
      <c r="J255" s="51"/>
      <c r="K255" s="49"/>
      <c r="L255" s="103" t="s">
        <v>512</v>
      </c>
      <c r="M255" s="46">
        <f>VLOOKUP($A$2:$A$307,[1]Hoja2!$E$1:$G$307,2,0)</f>
        <v>622725400</v>
      </c>
      <c r="N255" s="46">
        <f>VLOOKUP($A$2:$A$307,[1]Hoja2!$E$1:$G$307,3,0)</f>
        <v>0</v>
      </c>
      <c r="O255" s="17" t="b">
        <f t="shared" si="14"/>
        <v>1</v>
      </c>
      <c r="P255" s="17">
        <f t="shared" si="15"/>
        <v>0</v>
      </c>
      <c r="Q255" s="13"/>
      <c r="R255" s="13"/>
    </row>
    <row r="256" spans="1:19" ht="63.75" hidden="1" x14ac:dyDescent="0.2">
      <c r="A256" s="110" t="s">
        <v>499</v>
      </c>
      <c r="B256" s="43" t="s">
        <v>510</v>
      </c>
      <c r="C256" s="100">
        <v>45824</v>
      </c>
      <c r="D256" s="101">
        <v>46022</v>
      </c>
      <c r="E256" s="102">
        <v>5711286</v>
      </c>
      <c r="F256" s="47">
        <v>5711286</v>
      </c>
      <c r="G256" s="74">
        <v>0</v>
      </c>
      <c r="H256" s="76">
        <f t="shared" si="12"/>
        <v>0</v>
      </c>
      <c r="I256" s="49">
        <f t="shared" si="13"/>
        <v>5711286</v>
      </c>
      <c r="J256" s="51"/>
      <c r="K256" s="49"/>
      <c r="L256" s="103" t="s">
        <v>512</v>
      </c>
      <c r="M256" s="46">
        <f>VLOOKUP($A$2:$A$307,[1]Hoja2!$E$1:$G$307,2,0)</f>
        <v>5711286</v>
      </c>
      <c r="N256" s="46">
        <f>VLOOKUP($A$2:$A$307,[1]Hoja2!$E$1:$G$307,3,0)</f>
        <v>0</v>
      </c>
      <c r="O256" s="17" t="b">
        <f t="shared" si="14"/>
        <v>1</v>
      </c>
      <c r="P256" s="17">
        <f t="shared" si="15"/>
        <v>0</v>
      </c>
      <c r="Q256" s="13"/>
      <c r="R256" s="13"/>
    </row>
    <row r="257" spans="1:18" ht="76.5" hidden="1" x14ac:dyDescent="0.2">
      <c r="A257" s="110" t="s">
        <v>500</v>
      </c>
      <c r="B257" s="43" t="s">
        <v>511</v>
      </c>
      <c r="C257" s="100">
        <v>45820</v>
      </c>
      <c r="D257" s="101">
        <v>45869</v>
      </c>
      <c r="E257" s="102">
        <v>13386563</v>
      </c>
      <c r="F257" s="47">
        <v>13386563</v>
      </c>
      <c r="G257" s="74">
        <v>0</v>
      </c>
      <c r="H257" s="76">
        <f t="shared" si="12"/>
        <v>0</v>
      </c>
      <c r="I257" s="49">
        <f t="shared" si="13"/>
        <v>13386563</v>
      </c>
      <c r="J257" s="51"/>
      <c r="K257" s="49"/>
      <c r="L257" s="103" t="s">
        <v>513</v>
      </c>
      <c r="M257" s="46">
        <f>VLOOKUP($A$2:$A$307,[1]Hoja2!$E$1:$G$307,2,0)</f>
        <v>13386563</v>
      </c>
      <c r="N257" s="46">
        <f>VLOOKUP($A$2:$A$307,[1]Hoja2!$E$1:$G$307,3,0)</f>
        <v>0</v>
      </c>
      <c r="O257" s="17" t="b">
        <f t="shared" si="14"/>
        <v>1</v>
      </c>
      <c r="P257" s="17">
        <f t="shared" si="15"/>
        <v>0</v>
      </c>
      <c r="Q257" s="13"/>
      <c r="R257" s="13"/>
    </row>
    <row r="258" spans="1:18" ht="63.75" hidden="1" x14ac:dyDescent="0.2">
      <c r="A258" s="111" t="s">
        <v>514</v>
      </c>
      <c r="B258" s="43" t="s">
        <v>518</v>
      </c>
      <c r="C258" s="106">
        <v>45833</v>
      </c>
      <c r="D258" s="106">
        <v>46022</v>
      </c>
      <c r="E258" s="107">
        <v>3093720000</v>
      </c>
      <c r="F258" s="47">
        <v>3093720000</v>
      </c>
      <c r="G258" s="74">
        <v>0</v>
      </c>
      <c r="H258" s="76">
        <f t="shared" si="12"/>
        <v>0</v>
      </c>
      <c r="I258" s="49">
        <f t="shared" si="13"/>
        <v>3093720000</v>
      </c>
      <c r="J258" s="51"/>
      <c r="K258" s="49"/>
      <c r="L258" s="103" t="s">
        <v>512</v>
      </c>
      <c r="M258" s="46">
        <f>VLOOKUP($A$2:$A$307,[1]Hoja2!$E$1:$G$307,2,0)</f>
        <v>3093720000</v>
      </c>
      <c r="N258" s="46">
        <f>VLOOKUP($A$2:$A$307,[1]Hoja2!$E$1:$G$307,3,0)</f>
        <v>0</v>
      </c>
      <c r="O258" s="17" t="b">
        <f t="shared" si="14"/>
        <v>1</v>
      </c>
      <c r="P258" s="17">
        <f t="shared" si="15"/>
        <v>0</v>
      </c>
      <c r="Q258" s="13"/>
      <c r="R258" s="13"/>
    </row>
    <row r="259" spans="1:18" ht="140.25" hidden="1" x14ac:dyDescent="0.2">
      <c r="A259" s="111" t="s">
        <v>515</v>
      </c>
      <c r="B259" s="43" t="s">
        <v>519</v>
      </c>
      <c r="C259" s="106">
        <v>45833</v>
      </c>
      <c r="D259" s="106">
        <v>45950</v>
      </c>
      <c r="E259" s="107">
        <v>263999999</v>
      </c>
      <c r="F259" s="47">
        <v>263999999</v>
      </c>
      <c r="G259" s="74">
        <v>0</v>
      </c>
      <c r="H259" s="76">
        <f t="shared" ref="H259:H261" si="16">+G259/E259</f>
        <v>0</v>
      </c>
      <c r="I259" s="49">
        <f t="shared" ref="I259:I261" si="17">+F259-G259</f>
        <v>263999999</v>
      </c>
      <c r="J259" s="51"/>
      <c r="K259" s="49"/>
      <c r="L259" s="103" t="s">
        <v>512</v>
      </c>
      <c r="M259" s="46">
        <f>VLOOKUP($A$2:$A$307,[1]Hoja2!$E$1:$G$307,2,0)</f>
        <v>263999999</v>
      </c>
      <c r="N259" s="46">
        <f>VLOOKUP($A$2:$A$307,[1]Hoja2!$E$1:$G$307,3,0)</f>
        <v>0</v>
      </c>
      <c r="O259" s="17" t="b">
        <f t="shared" ref="O259:O261" si="18">+M259=E259</f>
        <v>1</v>
      </c>
      <c r="P259" s="17">
        <f t="shared" ref="P259:P261" si="19">+E259-F259</f>
        <v>0</v>
      </c>
      <c r="Q259" s="13"/>
      <c r="R259" s="13"/>
    </row>
    <row r="260" spans="1:18" ht="25.5" hidden="1" x14ac:dyDescent="0.2">
      <c r="A260" s="111" t="s">
        <v>516</v>
      </c>
      <c r="B260" s="43" t="s">
        <v>520</v>
      </c>
      <c r="C260" s="106">
        <v>45819</v>
      </c>
      <c r="D260" s="106">
        <v>46022</v>
      </c>
      <c r="E260" s="108">
        <v>216654240</v>
      </c>
      <c r="F260" s="47">
        <v>216654240</v>
      </c>
      <c r="G260" s="74">
        <v>0</v>
      </c>
      <c r="H260" s="76">
        <f t="shared" si="16"/>
        <v>0</v>
      </c>
      <c r="I260" s="49">
        <f t="shared" si="17"/>
        <v>216654240</v>
      </c>
      <c r="J260" s="51"/>
      <c r="K260" s="49"/>
      <c r="L260" s="103" t="s">
        <v>512</v>
      </c>
      <c r="M260" s="46">
        <f>VLOOKUP($A$2:$A$307,[1]Hoja2!$E$1:$G$307,2,0)</f>
        <v>216654240</v>
      </c>
      <c r="N260" s="46">
        <f>VLOOKUP($A$2:$A$307,[1]Hoja2!$E$1:$G$307,3,0)</f>
        <v>0</v>
      </c>
      <c r="O260" s="17" t="b">
        <f t="shared" si="18"/>
        <v>1</v>
      </c>
      <c r="P260" s="17">
        <f t="shared" si="19"/>
        <v>0</v>
      </c>
      <c r="Q260" s="13"/>
      <c r="R260" s="13"/>
    </row>
    <row r="261" spans="1:18" ht="89.25" hidden="1" x14ac:dyDescent="0.2">
      <c r="A261" s="111" t="s">
        <v>517</v>
      </c>
      <c r="B261" s="43" t="s">
        <v>521</v>
      </c>
      <c r="C261" s="106">
        <v>45833</v>
      </c>
      <c r="D261" s="106">
        <v>45943</v>
      </c>
      <c r="E261" s="108">
        <v>9817285</v>
      </c>
      <c r="F261" s="47">
        <v>9817285</v>
      </c>
      <c r="G261" s="74">
        <v>0</v>
      </c>
      <c r="H261" s="76">
        <f t="shared" si="16"/>
        <v>0</v>
      </c>
      <c r="I261" s="49">
        <f t="shared" si="17"/>
        <v>9817285</v>
      </c>
      <c r="J261" s="51"/>
      <c r="K261" s="49"/>
      <c r="L261" s="109" t="str">
        <f t="shared" ref="L261" si="20">IF(ISNUMBER(FIND("-",M261)),"PERSONA JURIDICA","PERSONA NATURAL")</f>
        <v>PERSONA NATURAL</v>
      </c>
      <c r="M261" s="46">
        <f>VLOOKUP($A$2:$A$307,[1]Hoja2!$E$1:$G$307,2,0)</f>
        <v>9817285</v>
      </c>
      <c r="N261" s="46">
        <f>VLOOKUP($A$2:$A$307,[1]Hoja2!$E$1:$G$307,3,0)</f>
        <v>0</v>
      </c>
      <c r="O261" s="17" t="b">
        <f t="shared" si="18"/>
        <v>1</v>
      </c>
      <c r="P261" s="17">
        <f t="shared" si="19"/>
        <v>0</v>
      </c>
      <c r="Q261" s="13"/>
      <c r="R261" s="13"/>
    </row>
    <row r="262" spans="1:18" x14ac:dyDescent="0.2">
      <c r="A262" s="44"/>
      <c r="B262" s="43"/>
      <c r="C262" s="80"/>
      <c r="D262" s="66"/>
      <c r="E262" s="86"/>
      <c r="F262" s="47"/>
      <c r="G262" s="48"/>
      <c r="H262" s="76"/>
      <c r="I262" s="51"/>
      <c r="J262" s="51"/>
      <c r="K262" s="49"/>
      <c r="L262" s="50"/>
      <c r="M262" s="46"/>
      <c r="N262" s="17"/>
      <c r="O262" s="17"/>
      <c r="P262" s="17"/>
      <c r="Q262" s="13"/>
      <c r="R262" s="13"/>
    </row>
    <row r="263" spans="1:18" x14ac:dyDescent="0.2">
      <c r="A263" s="44"/>
      <c r="B263" s="43"/>
      <c r="C263" s="80"/>
      <c r="D263" s="66"/>
      <c r="E263" s="86"/>
      <c r="F263" s="47"/>
      <c r="G263" s="48"/>
      <c r="H263" s="76"/>
      <c r="I263" s="51"/>
      <c r="J263" s="51"/>
      <c r="K263" s="49"/>
      <c r="L263" s="50"/>
      <c r="M263" s="46"/>
      <c r="N263" s="17"/>
      <c r="O263" s="17"/>
      <c r="P263" s="17"/>
      <c r="Q263" s="13"/>
      <c r="R263" s="13"/>
    </row>
    <row r="264" spans="1:18" x14ac:dyDescent="0.2">
      <c r="A264" s="44"/>
      <c r="B264" s="43"/>
      <c r="C264" s="80"/>
      <c r="D264" s="66"/>
      <c r="E264" s="86"/>
      <c r="F264" s="47"/>
      <c r="G264" s="48"/>
      <c r="H264" s="76"/>
      <c r="I264" s="51"/>
      <c r="J264" s="51"/>
      <c r="K264" s="49"/>
      <c r="L264" s="50"/>
      <c r="M264" s="46"/>
      <c r="N264" s="17"/>
      <c r="O264" s="17"/>
      <c r="P264" s="17"/>
      <c r="Q264" s="13"/>
      <c r="R264" s="13"/>
    </row>
    <row r="265" spans="1:18" x14ac:dyDescent="0.2">
      <c r="A265" s="44"/>
      <c r="B265" s="43"/>
      <c r="C265" s="80"/>
      <c r="D265" s="66"/>
      <c r="E265" s="86"/>
      <c r="F265" s="47"/>
      <c r="G265" s="48"/>
      <c r="H265" s="76"/>
      <c r="I265" s="51"/>
      <c r="J265" s="51"/>
      <c r="K265" s="49"/>
      <c r="L265" s="50"/>
      <c r="M265" s="46"/>
      <c r="N265" s="17"/>
      <c r="O265" s="17"/>
      <c r="P265" s="17"/>
      <c r="Q265" s="13"/>
      <c r="R265" s="13"/>
    </row>
    <row r="266" spans="1:18" x14ac:dyDescent="0.2">
      <c r="A266" s="44"/>
      <c r="B266" s="43"/>
      <c r="C266" s="80"/>
      <c r="D266" s="66"/>
      <c r="E266" s="86"/>
      <c r="F266" s="47"/>
      <c r="G266" s="48"/>
      <c r="H266" s="76"/>
      <c r="I266" s="51"/>
      <c r="J266" s="51"/>
      <c r="K266" s="49"/>
      <c r="L266" s="50"/>
      <c r="M266" s="46"/>
      <c r="N266" s="17"/>
      <c r="O266" s="17"/>
      <c r="P266" s="17"/>
      <c r="Q266" s="13"/>
      <c r="R266" s="13"/>
    </row>
    <row r="267" spans="1:18" x14ac:dyDescent="0.2">
      <c r="A267" s="44"/>
      <c r="B267" s="43"/>
      <c r="C267" s="80"/>
      <c r="D267" s="66"/>
      <c r="E267" s="86"/>
      <c r="F267" s="47"/>
      <c r="G267" s="48"/>
      <c r="H267" s="76"/>
      <c r="I267" s="51"/>
      <c r="J267" s="51"/>
      <c r="K267" s="49"/>
      <c r="L267" s="50"/>
      <c r="M267" s="46"/>
      <c r="N267" s="17"/>
      <c r="O267" s="17"/>
      <c r="P267" s="17"/>
      <c r="Q267" s="13"/>
      <c r="R267" s="13"/>
    </row>
    <row r="268" spans="1:18" x14ac:dyDescent="0.2">
      <c r="A268" s="44"/>
      <c r="B268" s="43"/>
      <c r="C268" s="80"/>
      <c r="D268" s="66"/>
      <c r="E268" s="86"/>
      <c r="F268" s="47"/>
      <c r="G268" s="48"/>
      <c r="H268" s="76"/>
      <c r="I268" s="51"/>
      <c r="J268" s="51"/>
      <c r="K268" s="49"/>
      <c r="L268" s="50"/>
      <c r="M268" s="46"/>
      <c r="N268" s="17"/>
      <c r="O268" s="17"/>
      <c r="P268" s="17"/>
      <c r="Q268" s="13"/>
      <c r="R268" s="13"/>
    </row>
    <row r="269" spans="1:18" x14ac:dyDescent="0.2">
      <c r="A269" s="44"/>
      <c r="B269" s="43"/>
      <c r="C269" s="80"/>
      <c r="D269" s="66"/>
      <c r="E269" s="86"/>
      <c r="F269" s="47"/>
      <c r="G269" s="48"/>
      <c r="H269" s="76"/>
      <c r="I269" s="51"/>
      <c r="J269" s="51"/>
      <c r="K269" s="49"/>
      <c r="L269" s="50"/>
      <c r="M269" s="46"/>
      <c r="N269" s="17"/>
      <c r="O269" s="17"/>
      <c r="P269" s="17"/>
      <c r="Q269" s="13"/>
      <c r="R269" s="13"/>
    </row>
    <row r="270" spans="1:18" x14ac:dyDescent="0.2">
      <c r="A270" s="44"/>
      <c r="B270" s="43"/>
      <c r="C270" s="80"/>
      <c r="D270" s="66"/>
      <c r="E270" s="86"/>
      <c r="F270" s="47"/>
      <c r="G270" s="48"/>
      <c r="H270" s="76"/>
      <c r="I270" s="51"/>
      <c r="J270" s="51"/>
      <c r="K270" s="49"/>
      <c r="L270" s="50"/>
      <c r="M270" s="46"/>
      <c r="N270" s="17"/>
      <c r="O270" s="17"/>
      <c r="P270" s="17"/>
      <c r="Q270" s="13"/>
      <c r="R270" s="13"/>
    </row>
    <row r="271" spans="1:18" x14ac:dyDescent="0.2">
      <c r="A271" s="44"/>
      <c r="B271" s="43"/>
      <c r="C271" s="80"/>
      <c r="D271" s="66"/>
      <c r="E271" s="86"/>
      <c r="F271" s="47"/>
      <c r="G271" s="48"/>
      <c r="H271" s="76"/>
      <c r="I271" s="51"/>
      <c r="J271" s="51"/>
      <c r="K271" s="49"/>
      <c r="L271" s="50"/>
      <c r="M271" s="46"/>
      <c r="N271" s="17"/>
      <c r="O271" s="17"/>
      <c r="P271" s="17"/>
      <c r="Q271" s="13"/>
      <c r="R271" s="13"/>
    </row>
    <row r="272" spans="1:18" x14ac:dyDescent="0.2">
      <c r="A272" s="44"/>
      <c r="B272" s="43"/>
      <c r="C272" s="80"/>
      <c r="D272" s="66"/>
      <c r="E272" s="86"/>
      <c r="F272" s="47"/>
      <c r="G272" s="48"/>
      <c r="H272" s="76"/>
      <c r="I272" s="51"/>
      <c r="J272" s="51"/>
      <c r="K272" s="49"/>
      <c r="L272" s="50"/>
      <c r="M272" s="46"/>
      <c r="N272" s="17"/>
      <c r="O272" s="17"/>
      <c r="P272" s="17"/>
      <c r="Q272" s="13"/>
      <c r="R272" s="13"/>
    </row>
    <row r="273" spans="1:18" x14ac:dyDescent="0.2">
      <c r="A273" s="44"/>
      <c r="B273" s="43"/>
      <c r="C273" s="80"/>
      <c r="D273" s="66"/>
      <c r="E273" s="86"/>
      <c r="F273" s="47"/>
      <c r="G273" s="48"/>
      <c r="H273" s="76"/>
      <c r="I273" s="51"/>
      <c r="J273" s="51"/>
      <c r="K273" s="49"/>
      <c r="L273" s="50"/>
      <c r="M273" s="46"/>
      <c r="N273" s="17"/>
      <c r="O273" s="17"/>
      <c r="P273" s="17"/>
      <c r="Q273" s="13"/>
      <c r="R273" s="13"/>
    </row>
    <row r="274" spans="1:18" x14ac:dyDescent="0.2">
      <c r="A274" s="44"/>
      <c r="B274" s="43"/>
      <c r="C274" s="80"/>
      <c r="D274" s="66"/>
      <c r="E274" s="86"/>
      <c r="F274" s="47"/>
      <c r="G274" s="48"/>
      <c r="H274" s="76"/>
      <c r="I274" s="51"/>
      <c r="J274" s="51"/>
      <c r="K274" s="49"/>
      <c r="L274" s="50"/>
      <c r="M274" s="46"/>
      <c r="N274" s="17"/>
      <c r="O274" s="17"/>
      <c r="P274" s="17"/>
      <c r="Q274" s="13"/>
      <c r="R274" s="13"/>
    </row>
    <row r="275" spans="1:18" x14ac:dyDescent="0.2">
      <c r="A275" s="44"/>
      <c r="B275" s="43"/>
      <c r="C275" s="80"/>
      <c r="D275" s="66"/>
      <c r="E275" s="86"/>
      <c r="F275" s="47"/>
      <c r="G275" s="48"/>
      <c r="H275" s="76"/>
      <c r="I275" s="51"/>
      <c r="J275" s="51"/>
      <c r="K275" s="49"/>
      <c r="L275" s="50"/>
      <c r="M275" s="46"/>
      <c r="N275" s="17"/>
      <c r="O275" s="17"/>
      <c r="P275" s="17"/>
      <c r="Q275" s="13"/>
      <c r="R275" s="13"/>
    </row>
    <row r="276" spans="1:18" x14ac:dyDescent="0.2">
      <c r="A276" s="44"/>
      <c r="B276" s="43"/>
      <c r="C276" s="80"/>
      <c r="D276" s="66"/>
      <c r="E276" s="86"/>
      <c r="F276" s="47"/>
      <c r="G276" s="48"/>
      <c r="H276" s="76"/>
      <c r="I276" s="51"/>
      <c r="J276" s="51"/>
      <c r="K276" s="49"/>
      <c r="L276" s="50"/>
      <c r="M276" s="46"/>
      <c r="N276" s="17"/>
      <c r="O276" s="17"/>
      <c r="P276" s="17"/>
      <c r="Q276" s="13"/>
      <c r="R276" s="13"/>
    </row>
    <row r="277" spans="1:18" x14ac:dyDescent="0.2">
      <c r="A277" s="44"/>
      <c r="B277" s="43"/>
      <c r="C277" s="80"/>
      <c r="D277" s="66"/>
      <c r="E277" s="86"/>
      <c r="F277" s="47"/>
      <c r="G277" s="48"/>
      <c r="H277" s="76"/>
      <c r="I277" s="51"/>
      <c r="J277" s="51"/>
      <c r="K277" s="49"/>
      <c r="L277" s="50"/>
      <c r="M277" s="46"/>
      <c r="N277" s="17"/>
      <c r="O277" s="17"/>
      <c r="P277" s="17"/>
      <c r="Q277" s="13"/>
      <c r="R277" s="13"/>
    </row>
    <row r="278" spans="1:18" x14ac:dyDescent="0.2">
      <c r="A278" s="44"/>
      <c r="B278" s="43"/>
      <c r="C278" s="80"/>
      <c r="D278" s="66"/>
      <c r="E278" s="86"/>
      <c r="F278" s="47"/>
      <c r="G278" s="48"/>
      <c r="H278" s="76"/>
      <c r="I278" s="51"/>
      <c r="J278" s="51"/>
      <c r="K278" s="49"/>
      <c r="L278" s="50"/>
      <c r="M278" s="46"/>
      <c r="N278" s="17"/>
      <c r="O278" s="17"/>
      <c r="P278" s="17"/>
      <c r="Q278" s="13"/>
      <c r="R278" s="13"/>
    </row>
    <row r="279" spans="1:18" x14ac:dyDescent="0.2">
      <c r="A279" s="44"/>
      <c r="B279" s="43"/>
      <c r="C279" s="80"/>
      <c r="D279" s="66"/>
      <c r="E279" s="86"/>
      <c r="F279" s="47"/>
      <c r="G279" s="48"/>
      <c r="H279" s="76"/>
      <c r="I279" s="51"/>
      <c r="J279" s="51"/>
      <c r="K279" s="49"/>
      <c r="L279" s="50"/>
      <c r="M279" s="46"/>
      <c r="N279" s="17"/>
      <c r="O279" s="17"/>
      <c r="P279" s="17"/>
      <c r="Q279" s="13"/>
      <c r="R279" s="13"/>
    </row>
    <row r="280" spans="1:18" x14ac:dyDescent="0.2">
      <c r="A280" s="44"/>
      <c r="B280" s="43"/>
      <c r="C280" s="80"/>
      <c r="D280" s="66"/>
      <c r="E280" s="86"/>
      <c r="F280" s="47"/>
      <c r="G280" s="48"/>
      <c r="H280" s="76"/>
      <c r="I280" s="51"/>
      <c r="J280" s="51"/>
      <c r="K280" s="49"/>
      <c r="L280" s="50"/>
      <c r="M280" s="46"/>
      <c r="N280" s="17"/>
      <c r="O280" s="17"/>
      <c r="P280" s="17"/>
      <c r="Q280" s="13"/>
      <c r="R280" s="13"/>
    </row>
    <row r="281" spans="1:18" x14ac:dyDescent="0.2">
      <c r="A281" s="44"/>
      <c r="B281" s="43"/>
      <c r="C281" s="80"/>
      <c r="D281" s="66"/>
      <c r="E281" s="86"/>
      <c r="F281" s="47"/>
      <c r="G281" s="48"/>
      <c r="H281" s="76"/>
      <c r="I281" s="51"/>
      <c r="J281" s="51"/>
      <c r="K281" s="49"/>
      <c r="L281" s="50"/>
      <c r="M281" s="46"/>
      <c r="N281" s="17"/>
      <c r="O281" s="17"/>
      <c r="P281" s="17"/>
      <c r="Q281" s="13"/>
      <c r="R281" s="13"/>
    </row>
    <row r="282" spans="1:18" x14ac:dyDescent="0.2">
      <c r="A282" s="44"/>
      <c r="B282" s="43"/>
      <c r="C282" s="80"/>
      <c r="D282" s="66"/>
      <c r="E282" s="86"/>
      <c r="F282" s="47"/>
      <c r="G282" s="48"/>
      <c r="H282" s="76"/>
      <c r="I282" s="51"/>
      <c r="J282" s="51"/>
      <c r="K282" s="49"/>
      <c r="L282" s="50"/>
      <c r="M282" s="46"/>
      <c r="N282" s="17"/>
      <c r="O282" s="17"/>
      <c r="P282" s="17"/>
      <c r="Q282" s="13"/>
      <c r="R282" s="13"/>
    </row>
    <row r="283" spans="1:18" x14ac:dyDescent="0.2">
      <c r="A283" s="44"/>
      <c r="B283" s="43"/>
      <c r="C283" s="80"/>
      <c r="D283" s="66"/>
      <c r="E283" s="86"/>
      <c r="F283" s="47"/>
      <c r="G283" s="48"/>
      <c r="H283" s="76"/>
      <c r="I283" s="51"/>
      <c r="J283" s="51"/>
      <c r="K283" s="49"/>
      <c r="L283" s="50"/>
      <c r="M283" s="46"/>
      <c r="N283" s="17"/>
      <c r="O283" s="17"/>
      <c r="P283" s="17"/>
      <c r="Q283" s="13"/>
      <c r="R283" s="13"/>
    </row>
    <row r="284" spans="1:18" x14ac:dyDescent="0.2">
      <c r="A284" s="44"/>
      <c r="B284" s="43"/>
      <c r="C284" s="80"/>
      <c r="D284" s="66"/>
      <c r="E284" s="86"/>
      <c r="F284" s="47"/>
      <c r="G284" s="48"/>
      <c r="H284" s="76"/>
      <c r="I284" s="51"/>
      <c r="J284" s="51"/>
      <c r="K284" s="49"/>
      <c r="L284" s="50"/>
      <c r="M284" s="46"/>
      <c r="N284" s="17"/>
      <c r="O284" s="17"/>
      <c r="P284" s="17"/>
      <c r="Q284" s="13"/>
      <c r="R284" s="13"/>
    </row>
    <row r="285" spans="1:18" x14ac:dyDescent="0.2">
      <c r="A285" s="44"/>
      <c r="B285" s="43"/>
      <c r="C285" s="80"/>
      <c r="D285" s="66"/>
      <c r="E285" s="86"/>
      <c r="F285" s="47"/>
      <c r="G285" s="48"/>
      <c r="H285" s="76"/>
      <c r="I285" s="51"/>
      <c r="J285" s="51"/>
      <c r="K285" s="49"/>
      <c r="L285" s="50"/>
      <c r="M285" s="46"/>
      <c r="N285" s="17"/>
      <c r="O285" s="17"/>
      <c r="P285" s="17"/>
      <c r="Q285" s="13"/>
      <c r="R285" s="13"/>
    </row>
    <row r="286" spans="1:18" x14ac:dyDescent="0.2">
      <c r="A286" s="44"/>
      <c r="B286" s="43"/>
      <c r="C286" s="80"/>
      <c r="D286" s="66"/>
      <c r="E286" s="86"/>
      <c r="F286" s="47"/>
      <c r="G286" s="48"/>
      <c r="H286" s="76"/>
      <c r="I286" s="51"/>
      <c r="J286" s="51"/>
      <c r="K286" s="49"/>
      <c r="L286" s="50"/>
      <c r="M286" s="46"/>
      <c r="N286" s="17"/>
      <c r="O286" s="17"/>
      <c r="P286" s="17"/>
      <c r="Q286" s="13"/>
      <c r="R286" s="13"/>
    </row>
    <row r="287" spans="1:18" x14ac:dyDescent="0.2">
      <c r="A287" s="44"/>
      <c r="B287" s="43"/>
      <c r="C287" s="80"/>
      <c r="D287" s="66"/>
      <c r="E287" s="86"/>
      <c r="F287" s="47"/>
      <c r="G287" s="48"/>
      <c r="H287" s="76"/>
      <c r="I287" s="51"/>
      <c r="J287" s="51"/>
      <c r="K287" s="49"/>
      <c r="L287" s="50"/>
      <c r="M287" s="46"/>
      <c r="N287" s="17"/>
      <c r="O287" s="17"/>
      <c r="P287" s="17"/>
      <c r="Q287" s="13"/>
      <c r="R287" s="13"/>
    </row>
    <row r="288" spans="1:18" x14ac:dyDescent="0.2">
      <c r="A288" s="44"/>
      <c r="B288" s="43"/>
      <c r="C288" s="80"/>
      <c r="D288" s="66"/>
      <c r="E288" s="86"/>
      <c r="F288" s="47"/>
      <c r="G288" s="48"/>
      <c r="H288" s="76"/>
      <c r="I288" s="51"/>
      <c r="J288" s="51"/>
      <c r="K288" s="49"/>
      <c r="L288" s="50"/>
      <c r="M288" s="46"/>
      <c r="N288" s="17"/>
      <c r="O288" s="17"/>
      <c r="P288" s="17"/>
      <c r="Q288" s="13"/>
      <c r="R288" s="13"/>
    </row>
    <row r="289" spans="1:18" x14ac:dyDescent="0.2">
      <c r="A289" s="44"/>
      <c r="B289" s="43"/>
      <c r="C289" s="80"/>
      <c r="D289" s="66"/>
      <c r="E289" s="86"/>
      <c r="F289" s="47"/>
      <c r="G289" s="48"/>
      <c r="H289" s="76"/>
      <c r="I289" s="51"/>
      <c r="J289" s="51"/>
      <c r="K289" s="49"/>
      <c r="L289" s="50"/>
      <c r="M289" s="46"/>
      <c r="N289" s="17"/>
      <c r="O289" s="17"/>
      <c r="P289" s="17"/>
      <c r="Q289" s="13"/>
      <c r="R289" s="13"/>
    </row>
    <row r="290" spans="1:18" x14ac:dyDescent="0.2">
      <c r="A290" s="44"/>
      <c r="B290" s="43"/>
      <c r="C290" s="80"/>
      <c r="D290" s="66"/>
      <c r="E290" s="86"/>
      <c r="F290" s="47"/>
      <c r="G290" s="48"/>
      <c r="H290" s="76"/>
      <c r="I290" s="51"/>
      <c r="J290" s="51"/>
      <c r="K290" s="49"/>
      <c r="L290" s="50"/>
      <c r="M290" s="46"/>
      <c r="N290" s="17"/>
      <c r="O290" s="17"/>
      <c r="P290" s="17"/>
      <c r="Q290" s="13"/>
      <c r="R290" s="13"/>
    </row>
    <row r="291" spans="1:18" x14ac:dyDescent="0.2">
      <c r="A291" s="44"/>
      <c r="B291" s="43"/>
      <c r="C291" s="80"/>
      <c r="D291" s="66"/>
      <c r="E291" s="86"/>
      <c r="F291" s="47"/>
      <c r="G291" s="48"/>
      <c r="H291" s="76"/>
      <c r="I291" s="51"/>
      <c r="J291" s="51"/>
      <c r="K291" s="49"/>
      <c r="L291" s="50"/>
      <c r="M291" s="46"/>
      <c r="N291" s="17"/>
      <c r="O291" s="17"/>
      <c r="P291" s="17"/>
      <c r="Q291" s="13"/>
      <c r="R291" s="13"/>
    </row>
    <row r="292" spans="1:18" x14ac:dyDescent="0.2">
      <c r="A292" s="44"/>
      <c r="B292" s="43"/>
      <c r="C292" s="80"/>
      <c r="D292" s="66"/>
      <c r="E292" s="86"/>
      <c r="F292" s="47"/>
      <c r="G292" s="48"/>
      <c r="H292" s="76"/>
      <c r="I292" s="51"/>
      <c r="J292" s="51"/>
      <c r="K292" s="49"/>
      <c r="L292" s="50"/>
      <c r="M292" s="46"/>
      <c r="N292" s="17"/>
      <c r="O292" s="17"/>
      <c r="P292" s="17"/>
      <c r="Q292" s="13"/>
      <c r="R292" s="13"/>
    </row>
    <row r="293" spans="1:18" x14ac:dyDescent="0.2">
      <c r="A293" s="44"/>
      <c r="B293" s="43"/>
      <c r="C293" s="80"/>
      <c r="D293" s="66"/>
      <c r="E293" s="86"/>
      <c r="F293" s="47"/>
      <c r="G293" s="48"/>
      <c r="H293" s="76"/>
      <c r="I293" s="51"/>
      <c r="J293" s="51"/>
      <c r="K293" s="49"/>
      <c r="L293" s="50"/>
      <c r="M293" s="46"/>
      <c r="N293" s="17"/>
      <c r="O293" s="17"/>
      <c r="P293" s="17"/>
      <c r="Q293" s="13"/>
      <c r="R293" s="13"/>
    </row>
    <row r="294" spans="1:18" x14ac:dyDescent="0.2">
      <c r="A294" s="44"/>
      <c r="B294" s="43"/>
      <c r="C294" s="80"/>
      <c r="D294" s="66"/>
      <c r="E294" s="86"/>
      <c r="F294" s="47"/>
      <c r="G294" s="48"/>
      <c r="H294" s="76"/>
      <c r="I294" s="51"/>
      <c r="J294" s="51"/>
      <c r="K294" s="49"/>
      <c r="L294" s="50"/>
      <c r="M294" s="46"/>
      <c r="N294" s="17"/>
      <c r="O294" s="17"/>
      <c r="P294" s="17"/>
      <c r="Q294" s="13"/>
      <c r="R294" s="13"/>
    </row>
    <row r="295" spans="1:18" x14ac:dyDescent="0.2">
      <c r="A295" s="44"/>
      <c r="B295" s="43"/>
      <c r="C295" s="80"/>
      <c r="D295" s="66"/>
      <c r="E295" s="86"/>
      <c r="F295" s="47"/>
      <c r="G295" s="48"/>
      <c r="H295" s="76"/>
      <c r="I295" s="51"/>
      <c r="J295" s="51"/>
      <c r="K295" s="49"/>
      <c r="L295" s="50"/>
      <c r="M295" s="46"/>
      <c r="N295" s="17"/>
      <c r="O295" s="17"/>
      <c r="P295" s="17"/>
      <c r="Q295" s="13"/>
      <c r="R295" s="13"/>
    </row>
    <row r="296" spans="1:18" x14ac:dyDescent="0.2">
      <c r="A296" s="44"/>
      <c r="B296" s="43"/>
      <c r="C296" s="80"/>
      <c r="D296" s="66"/>
      <c r="E296" s="86"/>
      <c r="F296" s="47"/>
      <c r="G296" s="48"/>
      <c r="H296" s="76"/>
      <c r="I296" s="51"/>
      <c r="J296" s="51"/>
      <c r="K296" s="49"/>
      <c r="L296" s="50"/>
      <c r="M296" s="46"/>
      <c r="N296" s="17"/>
      <c r="O296" s="17"/>
      <c r="P296" s="17"/>
      <c r="Q296" s="13"/>
      <c r="R296" s="13"/>
    </row>
    <row r="297" spans="1:18" x14ac:dyDescent="0.2">
      <c r="A297" s="44"/>
      <c r="B297" s="43"/>
      <c r="C297" s="80"/>
      <c r="D297" s="66"/>
      <c r="E297" s="86"/>
      <c r="F297" s="47"/>
      <c r="G297" s="48"/>
      <c r="H297" s="76"/>
      <c r="I297" s="51"/>
      <c r="J297" s="51"/>
      <c r="K297" s="49"/>
      <c r="L297" s="50"/>
      <c r="M297" s="46"/>
      <c r="N297" s="17"/>
      <c r="O297" s="17"/>
      <c r="P297" s="17"/>
      <c r="Q297" s="13"/>
      <c r="R297" s="13"/>
    </row>
    <row r="298" spans="1:18" x14ac:dyDescent="0.2">
      <c r="A298" s="44"/>
      <c r="B298" s="43"/>
      <c r="C298" s="80"/>
      <c r="D298" s="66"/>
      <c r="E298" s="86"/>
      <c r="F298" s="47"/>
      <c r="G298" s="48"/>
      <c r="H298" s="76"/>
      <c r="I298" s="51"/>
      <c r="J298" s="51"/>
      <c r="K298" s="49"/>
      <c r="L298" s="50"/>
      <c r="M298" s="46"/>
      <c r="N298" s="17"/>
      <c r="O298" s="17"/>
      <c r="P298" s="17"/>
      <c r="Q298" s="13"/>
      <c r="R298" s="13"/>
    </row>
    <row r="299" spans="1:18" x14ac:dyDescent="0.2">
      <c r="A299" s="44"/>
      <c r="B299" s="43"/>
      <c r="C299" s="80"/>
      <c r="D299" s="66"/>
      <c r="E299" s="86"/>
      <c r="F299" s="47"/>
      <c r="G299" s="48"/>
      <c r="H299" s="76"/>
      <c r="I299" s="51"/>
      <c r="J299" s="51"/>
      <c r="K299" s="49"/>
      <c r="L299" s="50"/>
      <c r="M299" s="46"/>
      <c r="N299" s="17"/>
      <c r="O299" s="17"/>
      <c r="P299" s="17"/>
      <c r="Q299" s="13"/>
      <c r="R299" s="13"/>
    </row>
    <row r="300" spans="1:18" x14ac:dyDescent="0.2">
      <c r="A300" s="44"/>
      <c r="B300" s="43"/>
      <c r="C300" s="80"/>
      <c r="D300" s="66"/>
      <c r="E300" s="86"/>
      <c r="F300" s="47"/>
      <c r="G300" s="48"/>
      <c r="H300" s="76"/>
      <c r="I300" s="51"/>
      <c r="J300" s="51"/>
      <c r="K300" s="49"/>
      <c r="L300" s="50"/>
      <c r="M300" s="46"/>
      <c r="N300" s="17"/>
      <c r="O300" s="17"/>
      <c r="P300" s="17"/>
      <c r="Q300" s="13"/>
      <c r="R300" s="13"/>
    </row>
    <row r="301" spans="1:18" x14ac:dyDescent="0.2">
      <c r="A301" s="44"/>
      <c r="B301" s="43"/>
      <c r="C301" s="80"/>
      <c r="D301" s="66"/>
      <c r="E301" s="86"/>
      <c r="F301" s="47"/>
      <c r="G301" s="48"/>
      <c r="H301" s="76"/>
      <c r="I301" s="51"/>
      <c r="J301" s="51"/>
      <c r="K301" s="49"/>
      <c r="L301" s="50"/>
      <c r="M301" s="46"/>
      <c r="N301" s="17"/>
      <c r="O301" s="17"/>
      <c r="P301" s="17"/>
      <c r="Q301" s="13"/>
      <c r="R301" s="13"/>
    </row>
    <row r="302" spans="1:18" x14ac:dyDescent="0.2">
      <c r="A302" s="44"/>
      <c r="B302" s="43"/>
      <c r="C302" s="80"/>
      <c r="D302" s="66"/>
      <c r="E302" s="86"/>
      <c r="F302" s="47"/>
      <c r="G302" s="48"/>
      <c r="H302" s="76"/>
      <c r="I302" s="51"/>
      <c r="J302" s="51"/>
      <c r="K302" s="49"/>
      <c r="L302" s="50"/>
      <c r="M302" s="46"/>
      <c r="N302" s="17"/>
      <c r="O302" s="17"/>
      <c r="P302" s="17"/>
      <c r="Q302" s="13"/>
      <c r="R302" s="13"/>
    </row>
    <row r="303" spans="1:18" x14ac:dyDescent="0.2">
      <c r="A303" s="44"/>
      <c r="B303" s="43"/>
      <c r="C303" s="80"/>
      <c r="D303" s="66"/>
      <c r="E303" s="86"/>
      <c r="F303" s="47"/>
      <c r="G303" s="48"/>
      <c r="H303" s="76"/>
      <c r="I303" s="51"/>
      <c r="J303" s="51"/>
      <c r="K303" s="49"/>
      <c r="L303" s="50"/>
      <c r="M303" s="46"/>
      <c r="N303" s="17"/>
      <c r="O303" s="17"/>
      <c r="P303" s="17"/>
      <c r="Q303" s="13"/>
      <c r="R303" s="13"/>
    </row>
    <row r="304" spans="1:18" x14ac:dyDescent="0.2">
      <c r="A304" s="44"/>
      <c r="B304" s="43"/>
      <c r="C304" s="80"/>
      <c r="D304" s="66"/>
      <c r="E304" s="86"/>
      <c r="F304" s="47"/>
      <c r="G304" s="48"/>
      <c r="H304" s="76"/>
      <c r="I304" s="51"/>
      <c r="J304" s="51"/>
      <c r="K304" s="49"/>
      <c r="L304" s="50"/>
      <c r="M304" s="46"/>
      <c r="N304" s="17"/>
      <c r="O304" s="17"/>
      <c r="P304" s="17"/>
      <c r="Q304" s="13"/>
      <c r="R304" s="13"/>
    </row>
    <row r="305" spans="1:18" x14ac:dyDescent="0.2">
      <c r="A305" s="44"/>
      <c r="B305" s="43"/>
      <c r="C305" s="80"/>
      <c r="D305" s="66"/>
      <c r="E305" s="86"/>
      <c r="F305" s="47"/>
      <c r="G305" s="48"/>
      <c r="H305" s="76"/>
      <c r="I305" s="51"/>
      <c r="J305" s="51"/>
      <c r="K305" s="49"/>
      <c r="L305" s="50"/>
      <c r="M305" s="46"/>
      <c r="N305" s="17"/>
      <c r="O305" s="17"/>
      <c r="P305" s="17"/>
      <c r="Q305" s="13"/>
      <c r="R305" s="13"/>
    </row>
    <row r="306" spans="1:18" x14ac:dyDescent="0.2">
      <c r="A306" s="44"/>
      <c r="B306" s="43"/>
      <c r="C306" s="80"/>
      <c r="D306" s="66"/>
      <c r="E306" s="86"/>
      <c r="F306" s="47"/>
      <c r="G306" s="48"/>
      <c r="H306" s="76"/>
      <c r="I306" s="51"/>
      <c r="J306" s="51"/>
      <c r="K306" s="49"/>
      <c r="L306" s="50"/>
      <c r="M306" s="46"/>
      <c r="N306" s="17"/>
      <c r="O306" s="17"/>
      <c r="P306" s="17"/>
      <c r="Q306" s="13"/>
      <c r="R306" s="13"/>
    </row>
    <row r="307" spans="1:18" x14ac:dyDescent="0.2">
      <c r="A307" s="44"/>
      <c r="B307" s="43"/>
      <c r="C307" s="80"/>
      <c r="D307" s="66"/>
      <c r="E307" s="86"/>
      <c r="F307" s="47"/>
      <c r="G307" s="48"/>
      <c r="H307" s="76"/>
      <c r="I307" s="51"/>
      <c r="J307" s="51"/>
      <c r="K307" s="49"/>
      <c r="L307" s="50"/>
      <c r="M307" s="46"/>
      <c r="N307" s="17"/>
      <c r="O307" s="17"/>
      <c r="P307" s="17"/>
      <c r="Q307" s="13"/>
      <c r="R307" s="13"/>
    </row>
    <row r="308" spans="1:18" x14ac:dyDescent="0.2">
      <c r="A308" s="44"/>
      <c r="B308" s="43"/>
      <c r="C308" s="80"/>
      <c r="D308" s="66"/>
      <c r="E308" s="86"/>
      <c r="F308" s="47"/>
      <c r="G308" s="48"/>
      <c r="H308" s="76"/>
      <c r="I308" s="51"/>
      <c r="J308" s="51"/>
      <c r="K308" s="49"/>
      <c r="L308" s="50"/>
      <c r="M308" s="46"/>
      <c r="N308" s="17"/>
      <c r="O308" s="17"/>
      <c r="P308" s="17"/>
      <c r="Q308" s="13"/>
      <c r="R308" s="13"/>
    </row>
    <row r="309" spans="1:18" x14ac:dyDescent="0.2">
      <c r="A309" s="44"/>
      <c r="B309" s="43"/>
      <c r="C309" s="80"/>
      <c r="D309" s="66"/>
      <c r="E309" s="86"/>
      <c r="F309" s="47"/>
      <c r="G309" s="48"/>
      <c r="H309" s="76"/>
      <c r="I309" s="51"/>
      <c r="J309" s="51"/>
      <c r="K309" s="49"/>
      <c r="L309" s="50"/>
      <c r="M309" s="46"/>
      <c r="N309" s="17"/>
      <c r="O309" s="17"/>
      <c r="P309" s="17"/>
      <c r="Q309" s="13"/>
      <c r="R309" s="13"/>
    </row>
    <row r="310" spans="1:18" x14ac:dyDescent="0.2">
      <c r="A310" s="44"/>
      <c r="B310" s="43"/>
      <c r="C310" s="80"/>
      <c r="D310" s="66"/>
      <c r="E310" s="86"/>
      <c r="F310" s="47"/>
      <c r="G310" s="48"/>
      <c r="H310" s="76"/>
      <c r="I310" s="51"/>
      <c r="J310" s="51"/>
      <c r="K310" s="49"/>
      <c r="L310" s="50"/>
      <c r="M310" s="46"/>
      <c r="N310" s="17"/>
      <c r="O310" s="17"/>
      <c r="P310" s="17"/>
      <c r="Q310" s="13"/>
      <c r="R310" s="13"/>
    </row>
    <row r="311" spans="1:18" x14ac:dyDescent="0.2">
      <c r="A311" s="44"/>
      <c r="B311" s="43"/>
      <c r="C311" s="80"/>
      <c r="D311" s="66"/>
      <c r="E311" s="86"/>
      <c r="F311" s="47"/>
      <c r="G311" s="48"/>
      <c r="H311" s="76"/>
      <c r="I311" s="51"/>
      <c r="J311" s="51"/>
      <c r="K311" s="49"/>
      <c r="L311" s="50"/>
      <c r="M311" s="46"/>
      <c r="N311" s="17"/>
      <c r="O311" s="17"/>
      <c r="P311" s="17"/>
      <c r="Q311" s="13"/>
      <c r="R311" s="13"/>
    </row>
    <row r="312" spans="1:18" x14ac:dyDescent="0.2">
      <c r="A312" s="44"/>
      <c r="B312" s="43"/>
      <c r="C312" s="80"/>
      <c r="D312" s="66"/>
      <c r="E312" s="86"/>
      <c r="F312" s="47"/>
      <c r="G312" s="48"/>
      <c r="H312" s="76"/>
      <c r="I312" s="51"/>
      <c r="J312" s="51"/>
      <c r="K312" s="49"/>
      <c r="L312" s="50"/>
      <c r="M312" s="46"/>
      <c r="N312" s="17"/>
      <c r="O312" s="17"/>
      <c r="P312" s="17"/>
      <c r="Q312" s="13"/>
      <c r="R312" s="13"/>
    </row>
    <row r="313" spans="1:18" x14ac:dyDescent="0.2">
      <c r="A313" s="44"/>
      <c r="B313" s="43"/>
      <c r="C313" s="80"/>
      <c r="D313" s="66"/>
      <c r="E313" s="86"/>
      <c r="F313" s="47"/>
      <c r="G313" s="48"/>
      <c r="H313" s="76"/>
      <c r="I313" s="51"/>
      <c r="J313" s="51"/>
      <c r="K313" s="49"/>
      <c r="L313" s="50"/>
      <c r="M313" s="46"/>
      <c r="N313" s="17"/>
      <c r="O313" s="17"/>
      <c r="P313" s="17"/>
      <c r="Q313" s="13"/>
      <c r="R313" s="13"/>
    </row>
    <row r="314" spans="1:18" x14ac:dyDescent="0.2">
      <c r="A314" s="44"/>
      <c r="B314" s="43"/>
      <c r="C314" s="80"/>
      <c r="D314" s="66"/>
      <c r="E314" s="86"/>
      <c r="F314" s="47"/>
      <c r="G314" s="48"/>
      <c r="H314" s="76"/>
      <c r="I314" s="51"/>
      <c r="J314" s="51"/>
      <c r="K314" s="49"/>
      <c r="L314" s="50"/>
      <c r="M314" s="46"/>
      <c r="N314" s="17"/>
      <c r="O314" s="17"/>
      <c r="P314" s="17"/>
      <c r="Q314" s="13"/>
      <c r="R314" s="13"/>
    </row>
    <row r="315" spans="1:18" x14ac:dyDescent="0.2">
      <c r="A315" s="44"/>
      <c r="B315" s="43"/>
      <c r="C315" s="80"/>
      <c r="D315" s="66"/>
      <c r="E315" s="86"/>
      <c r="F315" s="47"/>
      <c r="G315" s="48"/>
      <c r="H315" s="76"/>
      <c r="I315" s="51"/>
      <c r="J315" s="51"/>
      <c r="K315" s="49"/>
      <c r="L315" s="50"/>
      <c r="M315" s="46"/>
      <c r="N315" s="17"/>
      <c r="O315" s="17"/>
      <c r="P315" s="17"/>
      <c r="Q315" s="13"/>
      <c r="R315" s="13"/>
    </row>
    <row r="316" spans="1:18" x14ac:dyDescent="0.2">
      <c r="A316" s="44"/>
      <c r="B316" s="43"/>
      <c r="C316" s="80"/>
      <c r="D316" s="66"/>
      <c r="E316" s="86"/>
      <c r="F316" s="47"/>
      <c r="G316" s="48"/>
      <c r="H316" s="76"/>
      <c r="I316" s="51"/>
      <c r="J316" s="51"/>
      <c r="K316" s="49"/>
      <c r="L316" s="50"/>
      <c r="M316" s="46"/>
      <c r="N316" s="17"/>
      <c r="O316" s="17"/>
      <c r="P316" s="17"/>
      <c r="Q316" s="13"/>
      <c r="R316" s="13"/>
    </row>
    <row r="317" spans="1:18" x14ac:dyDescent="0.2">
      <c r="A317" s="44"/>
      <c r="B317" s="43"/>
      <c r="C317" s="80"/>
      <c r="D317" s="66"/>
      <c r="E317" s="86"/>
      <c r="F317" s="47"/>
      <c r="G317" s="48"/>
      <c r="H317" s="76"/>
      <c r="I317" s="51"/>
      <c r="J317" s="51"/>
      <c r="K317" s="49"/>
      <c r="L317" s="50"/>
      <c r="M317" s="46"/>
      <c r="N317" s="17"/>
      <c r="O317" s="17"/>
      <c r="P317" s="17"/>
      <c r="Q317" s="13"/>
      <c r="R317" s="13"/>
    </row>
    <row r="318" spans="1:18" x14ac:dyDescent="0.2">
      <c r="A318" s="44"/>
      <c r="B318" s="43"/>
      <c r="C318" s="80"/>
      <c r="D318" s="66"/>
      <c r="E318" s="86"/>
      <c r="F318" s="47"/>
      <c r="G318" s="48"/>
      <c r="H318" s="76"/>
      <c r="I318" s="51"/>
      <c r="J318" s="51"/>
      <c r="K318" s="49"/>
      <c r="L318" s="50"/>
      <c r="M318" s="46"/>
      <c r="N318" s="17"/>
      <c r="O318" s="17"/>
      <c r="P318" s="17"/>
      <c r="Q318" s="13"/>
      <c r="R318" s="13"/>
    </row>
    <row r="319" spans="1:18" x14ac:dyDescent="0.2">
      <c r="A319" s="44"/>
      <c r="B319" s="43"/>
      <c r="C319" s="80"/>
      <c r="D319" s="66"/>
      <c r="E319" s="86"/>
      <c r="F319" s="47"/>
      <c r="G319" s="48"/>
      <c r="H319" s="76"/>
      <c r="I319" s="51"/>
      <c r="J319" s="51"/>
      <c r="K319" s="49"/>
      <c r="L319" s="50"/>
      <c r="M319" s="46"/>
      <c r="N319" s="17"/>
      <c r="O319" s="17"/>
      <c r="P319" s="17"/>
      <c r="Q319" s="13"/>
      <c r="R319" s="13"/>
    </row>
    <row r="320" spans="1:18" x14ac:dyDescent="0.2">
      <c r="A320" s="44"/>
      <c r="B320" s="43"/>
      <c r="C320" s="80"/>
      <c r="D320" s="66"/>
      <c r="E320" s="86"/>
      <c r="F320" s="47"/>
      <c r="G320" s="48"/>
      <c r="H320" s="76"/>
      <c r="I320" s="51"/>
      <c r="J320" s="51"/>
      <c r="K320" s="49"/>
      <c r="L320" s="50"/>
      <c r="M320" s="46"/>
      <c r="N320" s="17"/>
      <c r="O320" s="17"/>
      <c r="P320" s="17"/>
      <c r="Q320" s="13"/>
      <c r="R320" s="13"/>
    </row>
    <row r="321" spans="1:18" x14ac:dyDescent="0.2">
      <c r="A321" s="44"/>
      <c r="B321" s="43"/>
      <c r="C321" s="80"/>
      <c r="D321" s="66"/>
      <c r="E321" s="86"/>
      <c r="F321" s="47"/>
      <c r="G321" s="48"/>
      <c r="H321" s="76"/>
      <c r="I321" s="51"/>
      <c r="J321" s="51"/>
      <c r="K321" s="49"/>
      <c r="L321" s="50"/>
      <c r="M321" s="46"/>
      <c r="N321" s="17"/>
      <c r="O321" s="17"/>
      <c r="P321" s="17"/>
      <c r="Q321" s="13"/>
      <c r="R321" s="13"/>
    </row>
    <row r="322" spans="1:18" x14ac:dyDescent="0.2">
      <c r="A322" s="44"/>
      <c r="B322" s="43"/>
      <c r="C322" s="80"/>
      <c r="D322" s="66"/>
      <c r="E322" s="86"/>
      <c r="F322" s="47"/>
      <c r="G322" s="48"/>
      <c r="H322" s="76"/>
      <c r="I322" s="51"/>
      <c r="J322" s="51"/>
      <c r="K322" s="49"/>
      <c r="L322" s="50"/>
      <c r="M322" s="46"/>
      <c r="N322" s="17"/>
      <c r="O322" s="17"/>
      <c r="P322" s="17"/>
      <c r="Q322" s="13"/>
      <c r="R322" s="13"/>
    </row>
    <row r="323" spans="1:18" x14ac:dyDescent="0.2">
      <c r="A323" s="44"/>
      <c r="B323" s="43"/>
      <c r="C323" s="80"/>
      <c r="D323" s="66"/>
      <c r="E323" s="86"/>
      <c r="F323" s="47"/>
      <c r="G323" s="48"/>
      <c r="H323" s="76"/>
      <c r="I323" s="51"/>
      <c r="J323" s="51"/>
      <c r="K323" s="49"/>
      <c r="L323" s="50"/>
      <c r="M323" s="46"/>
      <c r="N323" s="17"/>
      <c r="O323" s="17"/>
      <c r="P323" s="17"/>
      <c r="Q323" s="13"/>
      <c r="R323" s="13"/>
    </row>
    <row r="324" spans="1:18" x14ac:dyDescent="0.2">
      <c r="A324" s="44"/>
      <c r="B324" s="43"/>
      <c r="C324" s="80"/>
      <c r="D324" s="66"/>
      <c r="E324" s="86"/>
      <c r="F324" s="47"/>
      <c r="G324" s="48"/>
      <c r="H324" s="76"/>
      <c r="I324" s="51"/>
      <c r="J324" s="51"/>
      <c r="K324" s="49"/>
      <c r="L324" s="50"/>
      <c r="M324" s="46"/>
      <c r="N324" s="17"/>
      <c r="O324" s="17"/>
      <c r="P324" s="17"/>
      <c r="Q324" s="13"/>
      <c r="R324" s="13"/>
    </row>
    <row r="325" spans="1:18" x14ac:dyDescent="0.2">
      <c r="A325" s="44"/>
      <c r="B325" s="43"/>
      <c r="C325" s="80"/>
      <c r="D325" s="66"/>
      <c r="E325" s="86"/>
      <c r="F325" s="47"/>
      <c r="G325" s="48"/>
      <c r="H325" s="76"/>
      <c r="I325" s="51"/>
      <c r="J325" s="51"/>
      <c r="K325" s="49"/>
      <c r="L325" s="50"/>
      <c r="M325" s="46"/>
      <c r="N325" s="17"/>
      <c r="O325" s="17"/>
      <c r="P325" s="17"/>
      <c r="Q325" s="13"/>
      <c r="R325" s="13"/>
    </row>
    <row r="326" spans="1:18" x14ac:dyDescent="0.2">
      <c r="A326" s="44"/>
      <c r="B326" s="43"/>
      <c r="C326" s="80"/>
      <c r="D326" s="66"/>
      <c r="E326" s="86"/>
      <c r="F326" s="47"/>
      <c r="G326" s="48"/>
      <c r="H326" s="76"/>
      <c r="I326" s="51"/>
      <c r="J326" s="51"/>
      <c r="K326" s="49"/>
      <c r="L326" s="50"/>
      <c r="M326" s="46"/>
      <c r="N326" s="17"/>
      <c r="O326" s="17"/>
      <c r="P326" s="17"/>
      <c r="Q326" s="13"/>
      <c r="R326" s="13"/>
    </row>
    <row r="327" spans="1:18" x14ac:dyDescent="0.2">
      <c r="A327" s="44"/>
      <c r="B327" s="43"/>
      <c r="C327" s="80"/>
      <c r="D327" s="66"/>
      <c r="E327" s="86"/>
      <c r="F327" s="47"/>
      <c r="G327" s="48"/>
      <c r="H327" s="76"/>
      <c r="I327" s="51"/>
      <c r="J327" s="51"/>
      <c r="K327" s="49"/>
      <c r="L327" s="50"/>
      <c r="M327" s="46"/>
      <c r="N327" s="17"/>
      <c r="O327" s="17"/>
      <c r="P327" s="17"/>
      <c r="Q327" s="13"/>
      <c r="R327" s="13"/>
    </row>
    <row r="328" spans="1:18" x14ac:dyDescent="0.2">
      <c r="A328" s="44"/>
      <c r="B328" s="43"/>
      <c r="C328" s="80"/>
      <c r="D328" s="66"/>
      <c r="E328" s="86"/>
      <c r="F328" s="47"/>
      <c r="G328" s="48"/>
      <c r="H328" s="76"/>
      <c r="I328" s="51"/>
      <c r="J328" s="51"/>
      <c r="K328" s="49"/>
      <c r="L328" s="50"/>
      <c r="M328" s="46"/>
      <c r="N328" s="17"/>
      <c r="O328" s="17"/>
      <c r="P328" s="17"/>
      <c r="Q328" s="13"/>
      <c r="R328" s="13"/>
    </row>
    <row r="329" spans="1:18" x14ac:dyDescent="0.2">
      <c r="A329" s="44"/>
      <c r="B329" s="43"/>
      <c r="C329" s="80"/>
      <c r="D329" s="66"/>
      <c r="E329" s="86"/>
      <c r="F329" s="47"/>
      <c r="G329" s="48"/>
      <c r="H329" s="76"/>
      <c r="I329" s="51"/>
      <c r="J329" s="51"/>
      <c r="K329" s="49"/>
      <c r="L329" s="50"/>
      <c r="M329" s="46"/>
      <c r="N329" s="17"/>
      <c r="O329" s="17"/>
      <c r="P329" s="17"/>
      <c r="Q329" s="13"/>
      <c r="R329" s="13"/>
    </row>
    <row r="330" spans="1:18" x14ac:dyDescent="0.2">
      <c r="A330" s="44"/>
      <c r="B330" s="43"/>
      <c r="C330" s="80"/>
      <c r="D330" s="66"/>
      <c r="E330" s="86"/>
      <c r="F330" s="47"/>
      <c r="G330" s="48"/>
      <c r="H330" s="76"/>
      <c r="I330" s="51"/>
      <c r="J330" s="51"/>
      <c r="K330" s="49"/>
      <c r="L330" s="50"/>
      <c r="M330" s="46"/>
      <c r="N330" s="17"/>
      <c r="O330" s="17"/>
      <c r="P330" s="17"/>
      <c r="Q330" s="13"/>
      <c r="R330" s="13"/>
    </row>
    <row r="331" spans="1:18" x14ac:dyDescent="0.2">
      <c r="A331" s="44"/>
      <c r="B331" s="43"/>
      <c r="C331" s="80"/>
      <c r="D331" s="66"/>
      <c r="E331" s="86"/>
      <c r="F331" s="47"/>
      <c r="G331" s="48"/>
      <c r="H331" s="76"/>
      <c r="I331" s="51"/>
      <c r="J331" s="51"/>
      <c r="K331" s="49"/>
      <c r="L331" s="50"/>
      <c r="M331" s="46"/>
      <c r="N331" s="17"/>
      <c r="O331" s="17"/>
      <c r="P331" s="17"/>
      <c r="Q331" s="13"/>
      <c r="R331" s="13"/>
    </row>
    <row r="332" spans="1:18" x14ac:dyDescent="0.2">
      <c r="A332" s="44"/>
      <c r="B332" s="43"/>
      <c r="C332" s="80"/>
      <c r="D332" s="66"/>
      <c r="E332" s="86"/>
      <c r="F332" s="47"/>
      <c r="G332" s="48"/>
      <c r="H332" s="76"/>
      <c r="I332" s="51"/>
      <c r="J332" s="51"/>
      <c r="K332" s="49"/>
      <c r="L332" s="50"/>
      <c r="M332" s="46"/>
      <c r="N332" s="17"/>
      <c r="O332" s="17"/>
      <c r="P332" s="17"/>
      <c r="Q332" s="13"/>
      <c r="R332" s="13"/>
    </row>
    <row r="333" spans="1:18" x14ac:dyDescent="0.2">
      <c r="A333" s="44"/>
      <c r="B333" s="43"/>
      <c r="C333" s="80"/>
      <c r="D333" s="66"/>
      <c r="E333" s="86"/>
      <c r="F333" s="47"/>
      <c r="G333" s="48"/>
      <c r="H333" s="76"/>
      <c r="I333" s="51"/>
      <c r="J333" s="51"/>
      <c r="K333" s="49"/>
      <c r="L333" s="50"/>
      <c r="M333" s="46"/>
      <c r="N333" s="17"/>
      <c r="O333" s="17"/>
      <c r="P333" s="17"/>
      <c r="Q333" s="13"/>
      <c r="R333" s="13"/>
    </row>
    <row r="334" spans="1:18" x14ac:dyDescent="0.2">
      <c r="A334" s="44"/>
      <c r="B334" s="43"/>
      <c r="C334" s="80"/>
      <c r="D334" s="66"/>
      <c r="E334" s="86"/>
      <c r="F334" s="47"/>
      <c r="G334" s="48"/>
      <c r="H334" s="76"/>
      <c r="I334" s="51"/>
      <c r="J334" s="51"/>
      <c r="K334" s="49"/>
      <c r="L334" s="50"/>
      <c r="M334" s="46"/>
      <c r="N334" s="17"/>
      <c r="O334" s="17"/>
      <c r="P334" s="17"/>
      <c r="Q334" s="13"/>
      <c r="R334" s="13"/>
    </row>
    <row r="335" spans="1:18" x14ac:dyDescent="0.2">
      <c r="A335" s="44"/>
      <c r="B335" s="43"/>
      <c r="C335" s="80"/>
      <c r="D335" s="66"/>
      <c r="E335" s="86"/>
      <c r="F335" s="47"/>
      <c r="G335" s="48"/>
      <c r="H335" s="76"/>
      <c r="I335" s="51"/>
      <c r="J335" s="51"/>
      <c r="K335" s="49"/>
      <c r="L335" s="50"/>
      <c r="M335" s="46"/>
      <c r="N335" s="17"/>
      <c r="O335" s="17"/>
      <c r="P335" s="17"/>
      <c r="Q335" s="13"/>
      <c r="R335" s="13"/>
    </row>
    <row r="336" spans="1:18" x14ac:dyDescent="0.2">
      <c r="A336" s="44"/>
      <c r="B336" s="43"/>
      <c r="C336" s="80"/>
      <c r="D336" s="66"/>
      <c r="E336" s="86"/>
      <c r="F336" s="47"/>
      <c r="G336" s="48"/>
      <c r="H336" s="76"/>
      <c r="I336" s="51"/>
      <c r="J336" s="51"/>
      <c r="K336" s="49"/>
      <c r="L336" s="50"/>
      <c r="M336" s="46"/>
      <c r="N336" s="17"/>
      <c r="O336" s="17"/>
      <c r="P336" s="17"/>
      <c r="Q336" s="13"/>
      <c r="R336" s="13"/>
    </row>
    <row r="337" spans="1:18" x14ac:dyDescent="0.2">
      <c r="A337" s="44"/>
      <c r="B337" s="43"/>
      <c r="C337" s="80"/>
      <c r="D337" s="66"/>
      <c r="E337" s="86"/>
      <c r="F337" s="47"/>
      <c r="G337" s="48"/>
      <c r="H337" s="76"/>
      <c r="I337" s="51"/>
      <c r="J337" s="51"/>
      <c r="K337" s="49"/>
      <c r="L337" s="50"/>
      <c r="M337" s="46"/>
      <c r="N337" s="17"/>
      <c r="O337" s="17"/>
      <c r="P337" s="17"/>
      <c r="Q337" s="13"/>
      <c r="R337" s="13"/>
    </row>
    <row r="338" spans="1:18" x14ac:dyDescent="0.2">
      <c r="A338" s="44"/>
      <c r="B338" s="43"/>
      <c r="C338" s="80"/>
      <c r="D338" s="66"/>
      <c r="E338" s="86"/>
      <c r="F338" s="47"/>
      <c r="G338" s="48"/>
      <c r="H338" s="76"/>
      <c r="I338" s="51"/>
      <c r="J338" s="51"/>
      <c r="K338" s="49"/>
      <c r="L338" s="50"/>
      <c r="M338" s="46"/>
      <c r="N338" s="17"/>
      <c r="O338" s="17"/>
      <c r="P338" s="17"/>
      <c r="Q338" s="13"/>
      <c r="R338" s="13"/>
    </row>
    <row r="339" spans="1:18" x14ac:dyDescent="0.2">
      <c r="A339" s="44"/>
      <c r="B339" s="43"/>
      <c r="C339" s="80"/>
      <c r="D339" s="66"/>
      <c r="E339" s="86"/>
      <c r="F339" s="47"/>
      <c r="G339" s="48"/>
      <c r="H339" s="76"/>
      <c r="I339" s="51"/>
      <c r="J339" s="51"/>
      <c r="K339" s="49"/>
      <c r="L339" s="50"/>
      <c r="M339" s="46"/>
      <c r="N339" s="17"/>
      <c r="O339" s="17"/>
      <c r="P339" s="17"/>
      <c r="Q339" s="13"/>
      <c r="R339" s="13"/>
    </row>
    <row r="340" spans="1:18" x14ac:dyDescent="0.2">
      <c r="A340" s="44"/>
      <c r="B340" s="43"/>
      <c r="C340" s="80"/>
      <c r="D340" s="66"/>
      <c r="E340" s="86"/>
      <c r="F340" s="47"/>
      <c r="G340" s="48"/>
      <c r="H340" s="76"/>
      <c r="I340" s="51"/>
      <c r="J340" s="51"/>
      <c r="K340" s="49"/>
      <c r="L340" s="50"/>
      <c r="M340" s="46"/>
      <c r="N340" s="17"/>
      <c r="O340" s="17"/>
      <c r="P340" s="17"/>
      <c r="Q340" s="13"/>
      <c r="R340" s="13"/>
    </row>
    <row r="341" spans="1:18" x14ac:dyDescent="0.2">
      <c r="A341" s="44"/>
      <c r="B341" s="43"/>
      <c r="C341" s="80"/>
      <c r="D341" s="66"/>
      <c r="E341" s="86"/>
      <c r="F341" s="47"/>
      <c r="G341" s="48"/>
      <c r="H341" s="76"/>
      <c r="I341" s="51"/>
      <c r="J341" s="51"/>
      <c r="K341" s="49"/>
      <c r="L341" s="50"/>
      <c r="M341" s="46"/>
      <c r="N341" s="17"/>
      <c r="O341" s="17"/>
      <c r="P341" s="17"/>
      <c r="Q341" s="13"/>
      <c r="R341" s="13"/>
    </row>
    <row r="342" spans="1:18" x14ac:dyDescent="0.2">
      <c r="A342" s="44"/>
      <c r="B342" s="43"/>
      <c r="C342" s="80"/>
      <c r="D342" s="66"/>
      <c r="E342" s="86"/>
      <c r="F342" s="47"/>
      <c r="G342" s="48"/>
      <c r="H342" s="76"/>
      <c r="I342" s="51"/>
      <c r="J342" s="51"/>
      <c r="K342" s="49"/>
      <c r="L342" s="50"/>
      <c r="M342" s="46"/>
      <c r="N342" s="17"/>
      <c r="O342" s="17"/>
      <c r="P342" s="17"/>
      <c r="Q342" s="13"/>
      <c r="R342" s="13"/>
    </row>
    <row r="343" spans="1:18" x14ac:dyDescent="0.2">
      <c r="A343" s="44"/>
      <c r="B343" s="43"/>
      <c r="C343" s="80"/>
      <c r="D343" s="66"/>
      <c r="E343" s="86"/>
      <c r="F343" s="47"/>
      <c r="G343" s="48"/>
      <c r="H343" s="76"/>
      <c r="I343" s="51"/>
      <c r="J343" s="51"/>
      <c r="K343" s="49"/>
      <c r="L343" s="50"/>
      <c r="M343" s="46"/>
      <c r="N343" s="17"/>
      <c r="O343" s="17"/>
      <c r="P343" s="17"/>
      <c r="Q343" s="13"/>
      <c r="R343" s="13"/>
    </row>
    <row r="344" spans="1:18" x14ac:dyDescent="0.2">
      <c r="A344" s="44"/>
      <c r="B344" s="43"/>
      <c r="C344" s="80"/>
      <c r="D344" s="66"/>
      <c r="E344" s="86"/>
      <c r="F344" s="47"/>
      <c r="G344" s="48"/>
      <c r="H344" s="76"/>
      <c r="I344" s="51"/>
      <c r="J344" s="51"/>
      <c r="K344" s="49"/>
      <c r="L344" s="50"/>
      <c r="M344" s="46"/>
      <c r="N344" s="17"/>
      <c r="O344" s="17"/>
      <c r="P344" s="17"/>
      <c r="Q344" s="13"/>
      <c r="R344" s="13"/>
    </row>
    <row r="345" spans="1:18" x14ac:dyDescent="0.2">
      <c r="A345" s="44"/>
      <c r="B345" s="43"/>
      <c r="C345" s="80"/>
      <c r="D345" s="66"/>
      <c r="E345" s="86"/>
      <c r="F345" s="47"/>
      <c r="G345" s="48"/>
      <c r="H345" s="76"/>
      <c r="I345" s="51"/>
      <c r="J345" s="51"/>
      <c r="K345" s="49"/>
      <c r="L345" s="50"/>
      <c r="M345" s="46"/>
      <c r="N345" s="17"/>
      <c r="O345" s="17"/>
      <c r="P345" s="17"/>
      <c r="Q345" s="13"/>
      <c r="R345" s="13"/>
    </row>
    <row r="346" spans="1:18" x14ac:dyDescent="0.2">
      <c r="A346" s="44"/>
      <c r="B346" s="43"/>
      <c r="C346" s="80"/>
      <c r="D346" s="66"/>
      <c r="E346" s="86"/>
      <c r="F346" s="47"/>
      <c r="G346" s="48"/>
      <c r="H346" s="76"/>
      <c r="I346" s="51"/>
      <c r="J346" s="51"/>
      <c r="K346" s="49"/>
      <c r="L346" s="50"/>
      <c r="M346" s="46"/>
      <c r="N346" s="17"/>
      <c r="O346" s="17"/>
      <c r="P346" s="17"/>
      <c r="Q346" s="13"/>
      <c r="R346" s="13"/>
    </row>
    <row r="347" spans="1:18" x14ac:dyDescent="0.2">
      <c r="A347" s="44"/>
      <c r="B347" s="43"/>
      <c r="C347" s="80"/>
      <c r="D347" s="66"/>
      <c r="E347" s="86"/>
      <c r="F347" s="47"/>
      <c r="G347" s="48"/>
      <c r="H347" s="76"/>
      <c r="I347" s="51"/>
      <c r="J347" s="51"/>
      <c r="K347" s="49"/>
      <c r="L347" s="50"/>
      <c r="M347" s="46"/>
      <c r="N347" s="17"/>
      <c r="O347" s="17"/>
      <c r="P347" s="17"/>
      <c r="Q347" s="13"/>
      <c r="R347" s="13"/>
    </row>
    <row r="348" spans="1:18" x14ac:dyDescent="0.2">
      <c r="A348" s="44"/>
      <c r="B348" s="43"/>
      <c r="C348" s="80"/>
      <c r="D348" s="66"/>
      <c r="E348" s="86"/>
      <c r="F348" s="47"/>
      <c r="G348" s="48"/>
      <c r="H348" s="76"/>
      <c r="I348" s="51"/>
      <c r="J348" s="51"/>
      <c r="K348" s="49"/>
      <c r="L348" s="50"/>
      <c r="M348" s="46"/>
      <c r="N348" s="17"/>
      <c r="O348" s="17"/>
      <c r="P348" s="17"/>
      <c r="Q348" s="13"/>
      <c r="R348" s="13"/>
    </row>
    <row r="349" spans="1:18" x14ac:dyDescent="0.2">
      <c r="A349" s="44"/>
      <c r="B349" s="43"/>
      <c r="C349" s="80"/>
      <c r="D349" s="66"/>
      <c r="E349" s="86"/>
      <c r="F349" s="47"/>
      <c r="G349" s="48"/>
      <c r="H349" s="76"/>
      <c r="I349" s="51"/>
      <c r="J349" s="51"/>
      <c r="K349" s="49"/>
      <c r="L349" s="50"/>
      <c r="M349" s="46"/>
      <c r="N349" s="17"/>
      <c r="O349" s="17"/>
      <c r="P349" s="17"/>
      <c r="Q349" s="13"/>
      <c r="R349" s="13"/>
    </row>
    <row r="350" spans="1:18" x14ac:dyDescent="0.2">
      <c r="A350" s="44"/>
      <c r="B350" s="43"/>
      <c r="C350" s="80"/>
      <c r="D350" s="66"/>
      <c r="E350" s="86"/>
      <c r="F350" s="47"/>
      <c r="G350" s="48"/>
      <c r="H350" s="76"/>
      <c r="I350" s="51"/>
      <c r="J350" s="51"/>
      <c r="K350" s="49"/>
      <c r="L350" s="50"/>
      <c r="M350" s="46"/>
      <c r="N350" s="17"/>
      <c r="O350" s="17"/>
      <c r="P350" s="17"/>
      <c r="Q350" s="13"/>
      <c r="R350" s="13"/>
    </row>
    <row r="351" spans="1:18" x14ac:dyDescent="0.2">
      <c r="A351" s="44"/>
      <c r="B351" s="43"/>
      <c r="C351" s="80"/>
      <c r="D351" s="66"/>
      <c r="E351" s="86"/>
      <c r="F351" s="47"/>
      <c r="G351" s="48"/>
      <c r="H351" s="76"/>
      <c r="I351" s="51"/>
      <c r="J351" s="51"/>
      <c r="K351" s="49"/>
      <c r="L351" s="50"/>
      <c r="M351" s="46"/>
      <c r="N351" s="17"/>
      <c r="O351" s="17"/>
      <c r="P351" s="17"/>
      <c r="Q351" s="13"/>
      <c r="R351" s="13"/>
    </row>
    <row r="352" spans="1:18" x14ac:dyDescent="0.2">
      <c r="A352" s="44"/>
      <c r="B352" s="43"/>
      <c r="C352" s="80"/>
      <c r="D352" s="66"/>
      <c r="E352" s="86"/>
      <c r="F352" s="47"/>
      <c r="G352" s="48"/>
      <c r="H352" s="76"/>
      <c r="I352" s="51"/>
      <c r="J352" s="51"/>
      <c r="K352" s="49"/>
      <c r="L352" s="50"/>
      <c r="M352" s="46"/>
      <c r="N352" s="17"/>
      <c r="O352" s="17"/>
      <c r="P352" s="17"/>
      <c r="Q352" s="13"/>
      <c r="R352" s="13"/>
    </row>
    <row r="353" spans="1:18" x14ac:dyDescent="0.2">
      <c r="A353" s="44"/>
      <c r="B353" s="43"/>
      <c r="C353" s="80"/>
      <c r="D353" s="66"/>
      <c r="E353" s="86"/>
      <c r="F353" s="47"/>
      <c r="G353" s="48"/>
      <c r="H353" s="76"/>
      <c r="I353" s="51"/>
      <c r="J353" s="51"/>
      <c r="K353" s="49"/>
      <c r="L353" s="50"/>
      <c r="M353" s="46"/>
      <c r="N353" s="17"/>
      <c r="O353" s="17"/>
      <c r="P353" s="17"/>
      <c r="Q353" s="13"/>
      <c r="R353" s="13"/>
    </row>
    <row r="354" spans="1:18" x14ac:dyDescent="0.2">
      <c r="A354" s="44"/>
      <c r="B354" s="43"/>
      <c r="C354" s="80"/>
      <c r="D354" s="66"/>
      <c r="E354" s="86"/>
      <c r="F354" s="47"/>
      <c r="G354" s="48"/>
      <c r="H354" s="76"/>
      <c r="I354" s="51"/>
      <c r="J354" s="51"/>
      <c r="K354" s="49"/>
      <c r="L354" s="50"/>
      <c r="M354" s="46"/>
      <c r="N354" s="17"/>
      <c r="O354" s="17"/>
      <c r="P354" s="17"/>
      <c r="Q354" s="13"/>
      <c r="R354" s="13"/>
    </row>
    <row r="355" spans="1:18" x14ac:dyDescent="0.2">
      <c r="A355" s="44"/>
      <c r="B355" s="43"/>
      <c r="C355" s="80"/>
      <c r="D355" s="66"/>
      <c r="E355" s="86"/>
      <c r="F355" s="47"/>
      <c r="G355" s="48"/>
      <c r="H355" s="76"/>
      <c r="I355" s="51"/>
      <c r="J355" s="51"/>
      <c r="K355" s="49"/>
      <c r="L355" s="50"/>
      <c r="M355" s="46"/>
      <c r="N355" s="17"/>
      <c r="O355" s="17"/>
      <c r="P355" s="17"/>
      <c r="Q355" s="13"/>
      <c r="R355" s="13"/>
    </row>
    <row r="356" spans="1:18" x14ac:dyDescent="0.2">
      <c r="A356" s="44"/>
      <c r="B356" s="43"/>
      <c r="C356" s="80"/>
      <c r="D356" s="66"/>
      <c r="E356" s="86"/>
      <c r="F356" s="47"/>
      <c r="G356" s="48"/>
      <c r="H356" s="76"/>
      <c r="I356" s="51"/>
      <c r="J356" s="51"/>
      <c r="K356" s="49"/>
      <c r="L356" s="50"/>
      <c r="M356" s="46"/>
      <c r="N356" s="17"/>
      <c r="O356" s="17"/>
      <c r="P356" s="17"/>
      <c r="Q356" s="13"/>
      <c r="R356" s="13"/>
    </row>
    <row r="357" spans="1:18" x14ac:dyDescent="0.2">
      <c r="A357" s="44"/>
      <c r="B357" s="43"/>
      <c r="C357" s="80"/>
      <c r="D357" s="66"/>
      <c r="E357" s="86"/>
      <c r="F357" s="47"/>
      <c r="G357" s="48"/>
      <c r="H357" s="76"/>
      <c r="I357" s="51"/>
      <c r="J357" s="51"/>
      <c r="K357" s="49"/>
      <c r="L357" s="50"/>
      <c r="M357" s="46"/>
      <c r="N357" s="17"/>
      <c r="O357" s="17"/>
      <c r="P357" s="17"/>
      <c r="Q357" s="13"/>
      <c r="R357" s="13"/>
    </row>
    <row r="358" spans="1:18" x14ac:dyDescent="0.2">
      <c r="A358" s="44"/>
      <c r="B358" s="43"/>
      <c r="C358" s="80"/>
      <c r="D358" s="66"/>
      <c r="E358" s="86"/>
      <c r="F358" s="47"/>
      <c r="G358" s="48"/>
      <c r="H358" s="76"/>
      <c r="I358" s="51"/>
      <c r="J358" s="51"/>
      <c r="K358" s="49"/>
      <c r="L358" s="50"/>
      <c r="M358" s="46"/>
      <c r="N358" s="17"/>
      <c r="O358" s="17"/>
      <c r="P358" s="17"/>
      <c r="Q358" s="13"/>
      <c r="R358" s="13"/>
    </row>
    <row r="359" spans="1:18" x14ac:dyDescent="0.2">
      <c r="A359" s="44"/>
      <c r="B359" s="43"/>
      <c r="C359" s="80"/>
      <c r="D359" s="66"/>
      <c r="E359" s="86"/>
      <c r="F359" s="47"/>
      <c r="G359" s="48"/>
      <c r="H359" s="76"/>
      <c r="I359" s="51"/>
      <c r="J359" s="51"/>
      <c r="K359" s="49"/>
      <c r="L359" s="50"/>
      <c r="M359" s="46"/>
      <c r="N359" s="17"/>
      <c r="O359" s="17"/>
      <c r="P359" s="17"/>
      <c r="Q359" s="13"/>
      <c r="R359" s="13"/>
    </row>
    <row r="360" spans="1:18" x14ac:dyDescent="0.2">
      <c r="A360" s="44"/>
      <c r="B360" s="43"/>
      <c r="C360" s="80"/>
      <c r="D360" s="66"/>
      <c r="E360" s="86"/>
      <c r="F360" s="47"/>
      <c r="G360" s="48"/>
      <c r="H360" s="76"/>
      <c r="I360" s="51"/>
      <c r="J360" s="51"/>
      <c r="K360" s="49"/>
      <c r="L360" s="50"/>
      <c r="M360" s="46"/>
      <c r="N360" s="17"/>
      <c r="O360" s="17"/>
      <c r="P360" s="17"/>
      <c r="Q360" s="13"/>
      <c r="R360" s="13"/>
    </row>
    <row r="361" spans="1:18" x14ac:dyDescent="0.2">
      <c r="A361" s="44"/>
      <c r="B361" s="43"/>
      <c r="C361" s="80"/>
      <c r="D361" s="66"/>
      <c r="E361" s="86"/>
      <c r="F361" s="47"/>
      <c r="G361" s="48"/>
      <c r="H361" s="76"/>
      <c r="I361" s="51"/>
      <c r="J361" s="51"/>
      <c r="K361" s="49"/>
      <c r="L361" s="50"/>
      <c r="M361" s="46"/>
      <c r="N361" s="17"/>
      <c r="O361" s="17"/>
      <c r="P361" s="17"/>
      <c r="Q361" s="13"/>
      <c r="R361" s="13"/>
    </row>
    <row r="362" spans="1:18" x14ac:dyDescent="0.2">
      <c r="A362" s="44"/>
      <c r="B362" s="43"/>
      <c r="C362" s="80"/>
      <c r="D362" s="66"/>
      <c r="E362" s="86"/>
      <c r="F362" s="47"/>
      <c r="G362" s="48"/>
      <c r="H362" s="76"/>
      <c r="I362" s="51"/>
      <c r="J362" s="51"/>
      <c r="K362" s="49"/>
      <c r="L362" s="50"/>
      <c r="M362" s="46"/>
      <c r="N362" s="17"/>
      <c r="O362" s="17"/>
      <c r="P362" s="17"/>
      <c r="Q362" s="13"/>
      <c r="R362" s="13"/>
    </row>
    <row r="363" spans="1:18" x14ac:dyDescent="0.2">
      <c r="A363" s="44"/>
      <c r="B363" s="43"/>
      <c r="C363" s="80"/>
      <c r="D363" s="66"/>
      <c r="E363" s="86"/>
      <c r="F363" s="47"/>
      <c r="G363" s="48"/>
      <c r="H363" s="76"/>
      <c r="I363" s="51"/>
      <c r="J363" s="51"/>
      <c r="K363" s="49"/>
      <c r="L363" s="50"/>
      <c r="M363" s="46"/>
      <c r="N363" s="17"/>
      <c r="O363" s="17"/>
      <c r="P363" s="17"/>
      <c r="Q363" s="13"/>
      <c r="R363" s="13"/>
    </row>
    <row r="364" spans="1:18" x14ac:dyDescent="0.2">
      <c r="A364" s="44"/>
      <c r="B364" s="43"/>
      <c r="C364" s="80"/>
      <c r="D364" s="66"/>
      <c r="E364" s="86"/>
      <c r="F364" s="47"/>
      <c r="G364" s="48"/>
      <c r="H364" s="76"/>
      <c r="I364" s="51"/>
      <c r="J364" s="51"/>
      <c r="K364" s="49"/>
      <c r="L364" s="50"/>
      <c r="M364" s="46"/>
      <c r="N364" s="17"/>
      <c r="O364" s="17"/>
      <c r="P364" s="17"/>
      <c r="Q364" s="13"/>
      <c r="R364" s="13"/>
    </row>
    <row r="365" spans="1:18" x14ac:dyDescent="0.2">
      <c r="A365" s="44"/>
      <c r="B365" s="43"/>
      <c r="C365" s="80"/>
      <c r="D365" s="66"/>
      <c r="E365" s="86"/>
      <c r="F365" s="47"/>
      <c r="G365" s="48"/>
      <c r="H365" s="76"/>
      <c r="I365" s="51"/>
      <c r="J365" s="51"/>
      <c r="K365" s="49"/>
      <c r="L365" s="50"/>
      <c r="M365" s="46"/>
      <c r="N365" s="17"/>
      <c r="O365" s="17"/>
      <c r="P365" s="17"/>
      <c r="Q365" s="13"/>
      <c r="R365" s="13"/>
    </row>
    <row r="366" spans="1:18" x14ac:dyDescent="0.2">
      <c r="A366" s="44"/>
      <c r="B366" s="43"/>
      <c r="C366" s="80"/>
      <c r="D366" s="66"/>
      <c r="E366" s="86"/>
      <c r="F366" s="47"/>
      <c r="G366" s="48"/>
      <c r="H366" s="76"/>
      <c r="I366" s="51"/>
      <c r="J366" s="51"/>
      <c r="K366" s="49"/>
      <c r="L366" s="50"/>
      <c r="M366" s="46"/>
      <c r="N366" s="17"/>
      <c r="O366" s="17"/>
      <c r="P366" s="17"/>
      <c r="Q366" s="13"/>
      <c r="R366" s="13"/>
    </row>
    <row r="367" spans="1:18" x14ac:dyDescent="0.2">
      <c r="A367" s="44"/>
      <c r="B367" s="43"/>
      <c r="C367" s="80"/>
      <c r="D367" s="66"/>
      <c r="E367" s="86"/>
      <c r="F367" s="47"/>
      <c r="G367" s="48"/>
      <c r="H367" s="76"/>
      <c r="I367" s="51"/>
      <c r="J367" s="51"/>
      <c r="K367" s="49"/>
      <c r="L367" s="50"/>
      <c r="M367" s="46"/>
      <c r="N367" s="17"/>
      <c r="O367" s="17"/>
      <c r="P367" s="17"/>
      <c r="Q367" s="13"/>
      <c r="R367" s="13"/>
    </row>
    <row r="368" spans="1:18" x14ac:dyDescent="0.2">
      <c r="A368" s="44"/>
      <c r="B368" s="43"/>
      <c r="C368" s="80"/>
      <c r="D368" s="66"/>
      <c r="E368" s="86"/>
      <c r="F368" s="47"/>
      <c r="G368" s="48"/>
      <c r="H368" s="76"/>
      <c r="I368" s="51"/>
      <c r="J368" s="51"/>
      <c r="K368" s="49"/>
      <c r="L368" s="50"/>
      <c r="M368" s="46"/>
      <c r="N368" s="17"/>
      <c r="O368" s="17"/>
      <c r="P368" s="17"/>
      <c r="Q368" s="13"/>
      <c r="R368" s="13"/>
    </row>
    <row r="369" spans="1:18" x14ac:dyDescent="0.2">
      <c r="A369" s="44"/>
      <c r="B369" s="43"/>
      <c r="C369" s="80"/>
      <c r="D369" s="66"/>
      <c r="E369" s="86"/>
      <c r="F369" s="47"/>
      <c r="G369" s="48"/>
      <c r="H369" s="76"/>
      <c r="I369" s="51"/>
      <c r="J369" s="51"/>
      <c r="K369" s="49"/>
      <c r="L369" s="50"/>
      <c r="M369" s="46"/>
      <c r="N369" s="17"/>
      <c r="O369" s="17"/>
      <c r="P369" s="17"/>
      <c r="Q369" s="13"/>
      <c r="R369" s="13"/>
    </row>
    <row r="370" spans="1:18" x14ac:dyDescent="0.2">
      <c r="A370" s="44"/>
      <c r="B370" s="43"/>
      <c r="C370" s="80"/>
      <c r="D370" s="66"/>
      <c r="E370" s="86"/>
      <c r="F370" s="47"/>
      <c r="G370" s="48"/>
      <c r="H370" s="76"/>
      <c r="I370" s="51"/>
      <c r="J370" s="51"/>
      <c r="K370" s="49"/>
      <c r="L370" s="50"/>
      <c r="M370" s="46"/>
      <c r="N370" s="17"/>
      <c r="O370" s="17"/>
      <c r="P370" s="17"/>
      <c r="Q370" s="13"/>
      <c r="R370" s="13"/>
    </row>
    <row r="371" spans="1:18" x14ac:dyDescent="0.2">
      <c r="A371" s="44"/>
      <c r="B371" s="43"/>
      <c r="C371" s="80"/>
      <c r="D371" s="66"/>
      <c r="E371" s="86"/>
      <c r="F371" s="47"/>
      <c r="G371" s="48"/>
      <c r="H371" s="76"/>
      <c r="I371" s="51"/>
      <c r="J371" s="51"/>
      <c r="K371" s="49"/>
      <c r="L371" s="50"/>
      <c r="M371" s="46"/>
      <c r="N371" s="17"/>
      <c r="O371" s="17"/>
      <c r="P371" s="17"/>
      <c r="Q371" s="13"/>
      <c r="R371" s="13"/>
    </row>
    <row r="372" spans="1:18" x14ac:dyDescent="0.2">
      <c r="A372" s="44"/>
      <c r="B372" s="43"/>
      <c r="C372" s="80"/>
      <c r="D372" s="66"/>
      <c r="E372" s="86"/>
      <c r="F372" s="47"/>
      <c r="G372" s="48"/>
      <c r="H372" s="76"/>
      <c r="I372" s="51"/>
      <c r="J372" s="51"/>
      <c r="K372" s="49"/>
      <c r="L372" s="50"/>
      <c r="M372" s="46"/>
      <c r="N372" s="17"/>
      <c r="O372" s="17"/>
      <c r="P372" s="17"/>
      <c r="Q372" s="13"/>
      <c r="R372" s="13"/>
    </row>
    <row r="373" spans="1:18" x14ac:dyDescent="0.2">
      <c r="A373" s="44"/>
      <c r="B373" s="43"/>
      <c r="C373" s="80"/>
      <c r="D373" s="66"/>
      <c r="E373" s="86"/>
      <c r="F373" s="47"/>
      <c r="G373" s="48"/>
      <c r="H373" s="76"/>
      <c r="I373" s="51"/>
      <c r="J373" s="51"/>
      <c r="K373" s="49"/>
      <c r="L373" s="50"/>
      <c r="M373" s="46"/>
      <c r="N373" s="17"/>
      <c r="O373" s="17"/>
      <c r="P373" s="17"/>
      <c r="Q373" s="13"/>
      <c r="R373" s="13"/>
    </row>
    <row r="374" spans="1:18" x14ac:dyDescent="0.2">
      <c r="A374" s="44"/>
      <c r="B374" s="43"/>
      <c r="C374" s="80"/>
      <c r="D374" s="66"/>
      <c r="E374" s="86"/>
      <c r="F374" s="47"/>
      <c r="G374" s="48"/>
      <c r="H374" s="76"/>
      <c r="I374" s="51"/>
      <c r="J374" s="51"/>
      <c r="K374" s="49"/>
      <c r="L374" s="50"/>
      <c r="M374" s="46"/>
      <c r="N374" s="17"/>
      <c r="O374" s="17"/>
      <c r="P374" s="17"/>
      <c r="Q374" s="13"/>
      <c r="R374" s="13"/>
    </row>
    <row r="375" spans="1:18" x14ac:dyDescent="0.2">
      <c r="A375" s="44"/>
      <c r="B375" s="43"/>
      <c r="C375" s="80"/>
      <c r="D375" s="66"/>
      <c r="E375" s="86"/>
      <c r="F375" s="47"/>
      <c r="G375" s="48"/>
      <c r="H375" s="76"/>
      <c r="I375" s="51"/>
      <c r="J375" s="51"/>
      <c r="K375" s="49"/>
      <c r="L375" s="50"/>
      <c r="M375" s="46"/>
      <c r="N375" s="17"/>
      <c r="O375" s="17"/>
      <c r="P375" s="17"/>
      <c r="Q375" s="13"/>
      <c r="R375" s="13"/>
    </row>
    <row r="376" spans="1:18" x14ac:dyDescent="0.2">
      <c r="A376" s="44"/>
      <c r="B376" s="43"/>
      <c r="C376" s="80"/>
      <c r="D376" s="66"/>
      <c r="E376" s="86"/>
      <c r="F376" s="47"/>
      <c r="G376" s="48"/>
      <c r="H376" s="76"/>
      <c r="I376" s="51"/>
      <c r="J376" s="51"/>
      <c r="K376" s="49"/>
      <c r="L376" s="50"/>
      <c r="M376" s="46"/>
      <c r="N376" s="17"/>
      <c r="O376" s="17"/>
      <c r="P376" s="17"/>
      <c r="Q376" s="13"/>
      <c r="R376" s="13"/>
    </row>
    <row r="377" spans="1:18" x14ac:dyDescent="0.2">
      <c r="A377" s="44"/>
      <c r="B377" s="43"/>
      <c r="C377" s="80"/>
      <c r="D377" s="66"/>
      <c r="E377" s="86"/>
      <c r="F377" s="47"/>
      <c r="G377" s="48"/>
      <c r="H377" s="76"/>
      <c r="I377" s="51"/>
      <c r="J377" s="51"/>
      <c r="K377" s="49"/>
      <c r="L377" s="50"/>
      <c r="M377" s="46"/>
      <c r="N377" s="17"/>
      <c r="O377" s="17"/>
      <c r="P377" s="17"/>
      <c r="Q377" s="13"/>
      <c r="R377" s="13"/>
    </row>
    <row r="378" spans="1:18" x14ac:dyDescent="0.2">
      <c r="A378" s="44"/>
      <c r="B378" s="43"/>
      <c r="C378" s="80"/>
      <c r="D378" s="66"/>
      <c r="E378" s="86"/>
      <c r="F378" s="47"/>
      <c r="G378" s="48"/>
      <c r="H378" s="76"/>
      <c r="I378" s="51"/>
      <c r="J378" s="51"/>
      <c r="K378" s="49"/>
      <c r="L378" s="50"/>
      <c r="M378" s="46"/>
      <c r="N378" s="17"/>
      <c r="O378" s="17"/>
      <c r="P378" s="17"/>
      <c r="Q378" s="13"/>
      <c r="R378" s="13"/>
    </row>
    <row r="379" spans="1:18" x14ac:dyDescent="0.2">
      <c r="A379" s="44"/>
      <c r="B379" s="43"/>
      <c r="C379" s="80"/>
      <c r="D379" s="66"/>
      <c r="E379" s="86"/>
      <c r="F379" s="47"/>
      <c r="G379" s="48"/>
      <c r="H379" s="76"/>
      <c r="I379" s="51"/>
      <c r="J379" s="51"/>
      <c r="K379" s="49"/>
      <c r="L379" s="50"/>
      <c r="M379" s="46"/>
      <c r="N379" s="17"/>
      <c r="O379" s="17"/>
      <c r="P379" s="17"/>
      <c r="Q379" s="13"/>
      <c r="R379" s="13"/>
    </row>
    <row r="380" spans="1:18" x14ac:dyDescent="0.2">
      <c r="A380" s="44"/>
      <c r="B380" s="43"/>
      <c r="C380" s="80"/>
      <c r="D380" s="66"/>
      <c r="E380" s="86"/>
      <c r="F380" s="47"/>
      <c r="G380" s="48"/>
      <c r="H380" s="76"/>
      <c r="I380" s="51"/>
      <c r="J380" s="51"/>
      <c r="K380" s="49"/>
      <c r="L380" s="50"/>
      <c r="M380" s="46"/>
      <c r="N380" s="17"/>
      <c r="O380" s="17"/>
      <c r="P380" s="17"/>
      <c r="Q380" s="13"/>
      <c r="R380" s="13"/>
    </row>
    <row r="381" spans="1:18" x14ac:dyDescent="0.2">
      <c r="A381" s="44"/>
      <c r="B381" s="43"/>
      <c r="C381" s="80"/>
      <c r="D381" s="66"/>
      <c r="E381" s="86"/>
      <c r="F381" s="47"/>
      <c r="G381" s="48"/>
      <c r="H381" s="76"/>
      <c r="I381" s="51"/>
      <c r="J381" s="51"/>
      <c r="K381" s="49"/>
      <c r="L381" s="50"/>
      <c r="M381" s="46"/>
      <c r="N381" s="17"/>
      <c r="O381" s="17"/>
      <c r="P381" s="17"/>
      <c r="Q381" s="13"/>
      <c r="R381" s="13"/>
    </row>
    <row r="382" spans="1:18" x14ac:dyDescent="0.2">
      <c r="A382" s="44"/>
      <c r="B382" s="43"/>
      <c r="C382" s="80"/>
      <c r="D382" s="66"/>
      <c r="E382" s="86"/>
      <c r="F382" s="47"/>
      <c r="G382" s="48"/>
      <c r="H382" s="76"/>
      <c r="I382" s="51"/>
      <c r="J382" s="51"/>
      <c r="K382" s="49"/>
      <c r="L382" s="50"/>
      <c r="M382" s="46"/>
      <c r="N382" s="17"/>
      <c r="O382" s="17"/>
      <c r="P382" s="17"/>
      <c r="Q382" s="13"/>
      <c r="R382" s="13"/>
    </row>
    <row r="383" spans="1:18" x14ac:dyDescent="0.2">
      <c r="A383" s="44"/>
      <c r="B383" s="43"/>
      <c r="C383" s="80"/>
      <c r="D383" s="66"/>
      <c r="E383" s="86"/>
      <c r="F383" s="47"/>
      <c r="G383" s="48"/>
      <c r="H383" s="76"/>
      <c r="I383" s="51"/>
      <c r="J383" s="51"/>
      <c r="K383" s="49"/>
      <c r="L383" s="50"/>
      <c r="M383" s="46"/>
      <c r="N383" s="17"/>
      <c r="O383" s="17"/>
      <c r="P383" s="17"/>
      <c r="Q383" s="13"/>
      <c r="R383" s="13"/>
    </row>
    <row r="384" spans="1:18" x14ac:dyDescent="0.2">
      <c r="A384" s="44"/>
      <c r="B384" s="43"/>
      <c r="C384" s="80"/>
      <c r="D384" s="66"/>
      <c r="E384" s="86"/>
      <c r="F384" s="47"/>
      <c r="G384" s="48"/>
      <c r="H384" s="76"/>
      <c r="I384" s="51"/>
      <c r="J384" s="51"/>
      <c r="K384" s="49"/>
      <c r="L384" s="50"/>
      <c r="M384" s="46"/>
      <c r="N384" s="17"/>
      <c r="O384" s="17"/>
      <c r="P384" s="17"/>
      <c r="Q384" s="13"/>
      <c r="R384" s="13"/>
    </row>
    <row r="385" spans="1:18" x14ac:dyDescent="0.2">
      <c r="A385" s="44"/>
      <c r="B385" s="43"/>
      <c r="C385" s="80"/>
      <c r="D385" s="66"/>
      <c r="E385" s="86"/>
      <c r="F385" s="47"/>
      <c r="G385" s="48"/>
      <c r="H385" s="76"/>
      <c r="I385" s="51"/>
      <c r="J385" s="51"/>
      <c r="K385" s="49"/>
      <c r="L385" s="50"/>
      <c r="M385" s="46"/>
      <c r="N385" s="17"/>
      <c r="O385" s="17"/>
      <c r="P385" s="17"/>
      <c r="Q385" s="13"/>
      <c r="R385" s="13"/>
    </row>
    <row r="386" spans="1:18" x14ac:dyDescent="0.2">
      <c r="A386" s="44"/>
      <c r="B386" s="43"/>
      <c r="C386" s="80"/>
      <c r="D386" s="66"/>
      <c r="E386" s="86"/>
      <c r="F386" s="47"/>
      <c r="G386" s="48"/>
      <c r="H386" s="76"/>
      <c r="I386" s="51"/>
      <c r="J386" s="51"/>
      <c r="K386" s="49"/>
      <c r="L386" s="50"/>
      <c r="M386" s="46"/>
      <c r="N386" s="17"/>
      <c r="O386" s="17"/>
      <c r="P386" s="17"/>
      <c r="Q386" s="13"/>
      <c r="R386" s="13"/>
    </row>
    <row r="387" spans="1:18" x14ac:dyDescent="0.2">
      <c r="A387" s="44"/>
      <c r="B387" s="43"/>
      <c r="C387" s="80"/>
      <c r="D387" s="66"/>
      <c r="E387" s="86"/>
      <c r="F387" s="47"/>
      <c r="G387" s="48"/>
      <c r="H387" s="76"/>
      <c r="I387" s="51"/>
      <c r="J387" s="51"/>
      <c r="K387" s="49"/>
      <c r="L387" s="50"/>
      <c r="M387" s="46"/>
      <c r="N387" s="17"/>
      <c r="O387" s="17"/>
      <c r="P387" s="17"/>
      <c r="Q387" s="13"/>
      <c r="R387" s="13"/>
    </row>
    <row r="388" spans="1:18" x14ac:dyDescent="0.2">
      <c r="A388" s="44"/>
      <c r="B388" s="43"/>
      <c r="C388" s="80"/>
      <c r="D388" s="66"/>
      <c r="E388" s="86"/>
      <c r="F388" s="47"/>
      <c r="G388" s="48"/>
      <c r="H388" s="76"/>
      <c r="I388" s="51"/>
      <c r="J388" s="51"/>
      <c r="K388" s="49"/>
      <c r="L388" s="50"/>
      <c r="M388" s="46"/>
      <c r="N388" s="17"/>
      <c r="O388" s="17"/>
      <c r="P388" s="17"/>
      <c r="Q388" s="13"/>
      <c r="R388" s="13"/>
    </row>
    <row r="389" spans="1:18" x14ac:dyDescent="0.2">
      <c r="A389" s="44"/>
      <c r="B389" s="43"/>
      <c r="C389" s="80"/>
      <c r="D389" s="66"/>
      <c r="E389" s="86"/>
      <c r="F389" s="47"/>
      <c r="G389" s="48"/>
      <c r="H389" s="76"/>
      <c r="I389" s="51"/>
      <c r="J389" s="51"/>
      <c r="K389" s="49"/>
      <c r="L389" s="50"/>
      <c r="M389" s="46"/>
      <c r="N389" s="17"/>
      <c r="O389" s="17"/>
      <c r="P389" s="17"/>
      <c r="Q389" s="13"/>
      <c r="R389" s="13"/>
    </row>
    <row r="390" spans="1:18" x14ac:dyDescent="0.2">
      <c r="A390" s="44"/>
      <c r="B390" s="43"/>
      <c r="C390" s="80"/>
      <c r="D390" s="66"/>
      <c r="E390" s="86"/>
      <c r="F390" s="47"/>
      <c r="G390" s="48"/>
      <c r="H390" s="76"/>
      <c r="I390" s="51"/>
      <c r="J390" s="51"/>
      <c r="K390" s="49"/>
      <c r="L390" s="50"/>
      <c r="M390" s="46"/>
      <c r="N390" s="17"/>
      <c r="O390" s="17"/>
      <c r="P390" s="17"/>
      <c r="Q390" s="13"/>
      <c r="R390" s="13"/>
    </row>
    <row r="391" spans="1:18" x14ac:dyDescent="0.2">
      <c r="A391" s="44"/>
      <c r="B391" s="43"/>
      <c r="C391" s="80"/>
      <c r="D391" s="66"/>
      <c r="E391" s="86"/>
      <c r="F391" s="47"/>
      <c r="G391" s="48"/>
      <c r="H391" s="76"/>
      <c r="I391" s="51"/>
      <c r="J391" s="51"/>
      <c r="K391" s="49"/>
      <c r="L391" s="50"/>
      <c r="M391" s="46"/>
      <c r="N391" s="17"/>
      <c r="O391" s="17"/>
      <c r="P391" s="17"/>
      <c r="Q391" s="13"/>
      <c r="R391" s="13"/>
    </row>
    <row r="392" spans="1:18" x14ac:dyDescent="0.2">
      <c r="A392" s="44"/>
      <c r="B392" s="43"/>
      <c r="C392" s="80"/>
      <c r="D392" s="66"/>
      <c r="E392" s="86"/>
      <c r="F392" s="47"/>
      <c r="G392" s="48"/>
      <c r="H392" s="76"/>
      <c r="I392" s="51"/>
      <c r="J392" s="51"/>
      <c r="K392" s="49"/>
      <c r="L392" s="50"/>
      <c r="M392" s="46"/>
      <c r="N392" s="17"/>
      <c r="O392" s="17"/>
      <c r="P392" s="17"/>
      <c r="Q392" s="13"/>
      <c r="R392" s="13"/>
    </row>
    <row r="393" spans="1:18" x14ac:dyDescent="0.2">
      <c r="A393" s="44"/>
      <c r="B393" s="43"/>
      <c r="C393" s="80"/>
      <c r="D393" s="66"/>
      <c r="E393" s="86"/>
      <c r="F393" s="47"/>
      <c r="G393" s="48"/>
      <c r="H393" s="76"/>
      <c r="I393" s="51"/>
      <c r="J393" s="51"/>
      <c r="K393" s="49"/>
      <c r="L393" s="50"/>
      <c r="M393" s="46"/>
      <c r="N393" s="17"/>
      <c r="O393" s="17"/>
      <c r="P393" s="17"/>
      <c r="Q393" s="13"/>
      <c r="R393" s="13"/>
    </row>
    <row r="394" spans="1:18" x14ac:dyDescent="0.2">
      <c r="A394" s="44"/>
      <c r="B394" s="43"/>
      <c r="C394" s="80"/>
      <c r="D394" s="66"/>
      <c r="E394" s="86"/>
      <c r="F394" s="47"/>
      <c r="G394" s="48"/>
      <c r="H394" s="76"/>
      <c r="I394" s="51"/>
      <c r="J394" s="51"/>
      <c r="K394" s="49"/>
      <c r="L394" s="50"/>
      <c r="M394" s="46"/>
      <c r="N394" s="17"/>
      <c r="O394" s="17"/>
      <c r="P394" s="17"/>
      <c r="Q394" s="13"/>
      <c r="R394" s="13"/>
    </row>
    <row r="395" spans="1:18" x14ac:dyDescent="0.2">
      <c r="A395" s="44"/>
      <c r="B395" s="43"/>
      <c r="C395" s="80"/>
      <c r="D395" s="66"/>
      <c r="E395" s="86"/>
      <c r="F395" s="47"/>
      <c r="G395" s="48"/>
      <c r="H395" s="76"/>
      <c r="I395" s="51"/>
      <c r="J395" s="51"/>
      <c r="K395" s="49"/>
      <c r="L395" s="50"/>
      <c r="M395" s="46"/>
      <c r="N395" s="17"/>
      <c r="O395" s="17"/>
      <c r="P395" s="17"/>
      <c r="Q395" s="13"/>
      <c r="R395" s="13"/>
    </row>
    <row r="396" spans="1:18" x14ac:dyDescent="0.2">
      <c r="A396" s="44"/>
      <c r="B396" s="43"/>
      <c r="C396" s="80"/>
      <c r="D396" s="66"/>
      <c r="E396" s="86"/>
      <c r="F396" s="47"/>
      <c r="G396" s="48"/>
      <c r="H396" s="76"/>
      <c r="I396" s="51"/>
      <c r="J396" s="51"/>
      <c r="K396" s="49"/>
      <c r="L396" s="50"/>
      <c r="M396" s="46"/>
      <c r="N396" s="17"/>
      <c r="O396" s="17"/>
      <c r="P396" s="17"/>
      <c r="Q396" s="13"/>
      <c r="R396" s="13"/>
    </row>
    <row r="397" spans="1:18" x14ac:dyDescent="0.2">
      <c r="A397" s="44"/>
      <c r="B397" s="43"/>
      <c r="C397" s="80"/>
      <c r="D397" s="66"/>
      <c r="E397" s="86"/>
      <c r="F397" s="47"/>
      <c r="G397" s="48"/>
      <c r="H397" s="76"/>
      <c r="I397" s="51"/>
      <c r="J397" s="51"/>
      <c r="K397" s="49"/>
      <c r="L397" s="50"/>
      <c r="M397" s="46"/>
      <c r="N397" s="17"/>
      <c r="O397" s="17"/>
      <c r="P397" s="17"/>
      <c r="Q397" s="13"/>
      <c r="R397" s="13"/>
    </row>
    <row r="398" spans="1:18" x14ac:dyDescent="0.2">
      <c r="A398" s="44"/>
      <c r="B398" s="43"/>
      <c r="C398" s="80"/>
      <c r="D398" s="66"/>
      <c r="E398" s="86"/>
      <c r="F398" s="47"/>
      <c r="G398" s="48"/>
      <c r="H398" s="76"/>
      <c r="I398" s="51"/>
      <c r="J398" s="51"/>
      <c r="K398" s="49"/>
      <c r="L398" s="50"/>
      <c r="M398" s="46"/>
      <c r="N398" s="17"/>
      <c r="O398" s="17"/>
      <c r="P398" s="17"/>
      <c r="Q398" s="13"/>
      <c r="R398" s="13"/>
    </row>
    <row r="399" spans="1:18" x14ac:dyDescent="0.2">
      <c r="A399" s="44"/>
      <c r="B399" s="43"/>
      <c r="C399" s="80"/>
      <c r="D399" s="66"/>
      <c r="E399" s="86"/>
      <c r="F399" s="47"/>
      <c r="G399" s="48"/>
      <c r="H399" s="76"/>
      <c r="I399" s="51"/>
      <c r="J399" s="51"/>
      <c r="K399" s="49"/>
      <c r="L399" s="50"/>
      <c r="M399" s="46"/>
      <c r="N399" s="17"/>
      <c r="O399" s="17"/>
      <c r="P399" s="17"/>
      <c r="Q399" s="13"/>
      <c r="R399" s="13"/>
    </row>
    <row r="400" spans="1:18" x14ac:dyDescent="0.2">
      <c r="A400" s="44"/>
      <c r="B400" s="43"/>
      <c r="C400" s="80"/>
      <c r="D400" s="66"/>
      <c r="E400" s="86"/>
      <c r="F400" s="47"/>
      <c r="G400" s="48"/>
      <c r="H400" s="76"/>
      <c r="I400" s="51"/>
      <c r="J400" s="51"/>
      <c r="K400" s="49"/>
      <c r="L400" s="50"/>
      <c r="M400" s="46"/>
      <c r="N400" s="17"/>
      <c r="O400" s="17"/>
      <c r="P400" s="17"/>
      <c r="Q400" s="13"/>
      <c r="R400" s="13"/>
    </row>
    <row r="401" spans="1:18" x14ac:dyDescent="0.2">
      <c r="A401" s="44"/>
      <c r="B401" s="43"/>
      <c r="C401" s="80"/>
      <c r="D401" s="66"/>
      <c r="E401" s="86"/>
      <c r="F401" s="47"/>
      <c r="G401" s="48"/>
      <c r="H401" s="76"/>
      <c r="I401" s="51"/>
      <c r="J401" s="51"/>
      <c r="K401" s="49"/>
      <c r="L401" s="50"/>
      <c r="M401" s="46"/>
      <c r="N401" s="17"/>
      <c r="O401" s="17"/>
      <c r="P401" s="17"/>
      <c r="Q401" s="13"/>
      <c r="R401" s="13"/>
    </row>
    <row r="402" spans="1:18" x14ac:dyDescent="0.2">
      <c r="A402" s="44"/>
      <c r="B402" s="43"/>
      <c r="C402" s="80"/>
      <c r="D402" s="66"/>
      <c r="E402" s="86"/>
      <c r="F402" s="47"/>
      <c r="G402" s="48"/>
      <c r="H402" s="76"/>
      <c r="I402" s="51"/>
      <c r="J402" s="51"/>
      <c r="K402" s="49"/>
      <c r="L402" s="50"/>
      <c r="M402" s="46"/>
      <c r="N402" s="17"/>
      <c r="O402" s="17"/>
      <c r="P402" s="17"/>
      <c r="Q402" s="13"/>
      <c r="R402" s="13"/>
    </row>
    <row r="403" spans="1:18" x14ac:dyDescent="0.2">
      <c r="A403" s="44"/>
      <c r="B403" s="43"/>
      <c r="C403" s="80"/>
      <c r="D403" s="66"/>
      <c r="E403" s="86"/>
      <c r="F403" s="47"/>
      <c r="G403" s="48"/>
      <c r="H403" s="76"/>
      <c r="I403" s="51"/>
      <c r="J403" s="51"/>
      <c r="K403" s="49"/>
      <c r="L403" s="50"/>
      <c r="M403" s="46"/>
      <c r="N403" s="17"/>
      <c r="O403" s="17"/>
      <c r="P403" s="17"/>
      <c r="Q403" s="13"/>
      <c r="R403" s="13"/>
    </row>
    <row r="404" spans="1:18" x14ac:dyDescent="0.2">
      <c r="A404" s="44"/>
      <c r="B404" s="43"/>
      <c r="C404" s="80"/>
      <c r="D404" s="66"/>
      <c r="E404" s="86"/>
      <c r="F404" s="47"/>
      <c r="G404" s="48"/>
      <c r="H404" s="76"/>
      <c r="I404" s="51"/>
      <c r="J404" s="51"/>
      <c r="K404" s="49"/>
      <c r="L404" s="50"/>
      <c r="M404" s="46"/>
      <c r="N404" s="17"/>
      <c r="O404" s="17"/>
      <c r="P404" s="17"/>
      <c r="Q404" s="13"/>
      <c r="R404" s="13"/>
    </row>
    <row r="405" spans="1:18" x14ac:dyDescent="0.2">
      <c r="A405" s="44"/>
      <c r="B405" s="43"/>
      <c r="C405" s="80"/>
      <c r="D405" s="66"/>
      <c r="E405" s="86"/>
      <c r="F405" s="47"/>
      <c r="G405" s="48"/>
      <c r="H405" s="76"/>
      <c r="I405" s="51"/>
      <c r="J405" s="51"/>
      <c r="K405" s="49"/>
      <c r="L405" s="50"/>
      <c r="M405" s="46"/>
      <c r="N405" s="17"/>
      <c r="O405" s="17"/>
      <c r="P405" s="17"/>
      <c r="Q405" s="13"/>
      <c r="R405" s="13"/>
    </row>
    <row r="406" spans="1:18" x14ac:dyDescent="0.2">
      <c r="A406" s="44"/>
      <c r="B406" s="43"/>
      <c r="C406" s="80"/>
      <c r="D406" s="66"/>
      <c r="E406" s="86"/>
      <c r="F406" s="47"/>
      <c r="G406" s="48"/>
      <c r="H406" s="76"/>
      <c r="I406" s="51"/>
      <c r="J406" s="51"/>
      <c r="K406" s="49"/>
      <c r="L406" s="50"/>
      <c r="M406" s="46"/>
      <c r="N406" s="17"/>
      <c r="O406" s="17"/>
      <c r="P406" s="17"/>
      <c r="Q406" s="13"/>
      <c r="R406" s="13"/>
    </row>
    <row r="407" spans="1:18" x14ac:dyDescent="0.2">
      <c r="A407" s="44"/>
      <c r="B407" s="43"/>
      <c r="C407" s="80"/>
      <c r="D407" s="66"/>
      <c r="E407" s="86"/>
      <c r="F407" s="47"/>
      <c r="G407" s="48"/>
      <c r="H407" s="76"/>
      <c r="I407" s="51"/>
      <c r="J407" s="51"/>
      <c r="K407" s="49"/>
      <c r="L407" s="50"/>
      <c r="M407" s="46"/>
      <c r="N407" s="17"/>
      <c r="O407" s="17"/>
      <c r="P407" s="17"/>
      <c r="Q407" s="13"/>
      <c r="R407" s="13"/>
    </row>
    <row r="408" spans="1:18" x14ac:dyDescent="0.2">
      <c r="A408" s="44"/>
      <c r="B408" s="43"/>
      <c r="C408" s="80"/>
      <c r="D408" s="66"/>
      <c r="E408" s="86"/>
      <c r="F408" s="47"/>
      <c r="G408" s="48"/>
      <c r="H408" s="76"/>
      <c r="I408" s="51"/>
      <c r="J408" s="51"/>
      <c r="K408" s="49"/>
      <c r="L408" s="50"/>
      <c r="M408" s="46"/>
      <c r="N408" s="17"/>
      <c r="O408" s="17"/>
      <c r="P408" s="17"/>
      <c r="Q408" s="13"/>
      <c r="R408" s="13"/>
    </row>
    <row r="409" spans="1:18" x14ac:dyDescent="0.2">
      <c r="A409" s="44"/>
      <c r="B409" s="43"/>
      <c r="C409" s="80"/>
      <c r="D409" s="66"/>
      <c r="E409" s="86"/>
      <c r="F409" s="47"/>
      <c r="G409" s="48"/>
      <c r="H409" s="76"/>
      <c r="I409" s="51"/>
      <c r="J409" s="51"/>
      <c r="K409" s="49"/>
      <c r="L409" s="50"/>
      <c r="M409" s="46"/>
      <c r="N409" s="17"/>
      <c r="O409" s="17"/>
      <c r="P409" s="17"/>
      <c r="Q409" s="13"/>
      <c r="R409" s="13"/>
    </row>
    <row r="410" spans="1:18" x14ac:dyDescent="0.2">
      <c r="A410" s="44"/>
      <c r="B410" s="43"/>
      <c r="C410" s="80"/>
      <c r="D410" s="66"/>
      <c r="E410" s="86"/>
      <c r="F410" s="47"/>
      <c r="G410" s="48"/>
      <c r="H410" s="76"/>
      <c r="I410" s="51"/>
      <c r="J410" s="51"/>
      <c r="K410" s="49"/>
      <c r="L410" s="50"/>
      <c r="M410" s="46"/>
      <c r="N410" s="17"/>
      <c r="O410" s="17"/>
      <c r="P410" s="17"/>
      <c r="Q410" s="13"/>
      <c r="R410" s="13"/>
    </row>
    <row r="411" spans="1:18" x14ac:dyDescent="0.2">
      <c r="A411" s="44"/>
      <c r="B411" s="43"/>
      <c r="C411" s="80"/>
      <c r="D411" s="66"/>
      <c r="E411" s="86"/>
      <c r="F411" s="47"/>
      <c r="G411" s="48"/>
      <c r="H411" s="76"/>
      <c r="I411" s="51"/>
      <c r="J411" s="51"/>
      <c r="K411" s="49"/>
      <c r="L411" s="50"/>
      <c r="M411" s="46"/>
      <c r="N411" s="17"/>
      <c r="O411" s="17"/>
      <c r="P411" s="17"/>
      <c r="Q411" s="13"/>
      <c r="R411" s="13"/>
    </row>
    <row r="412" spans="1:18" x14ac:dyDescent="0.2">
      <c r="A412" s="44"/>
      <c r="B412" s="43"/>
      <c r="C412" s="80"/>
      <c r="D412" s="66"/>
      <c r="E412" s="86"/>
      <c r="F412" s="47"/>
      <c r="G412" s="48"/>
      <c r="H412" s="76"/>
      <c r="I412" s="51"/>
      <c r="J412" s="51"/>
      <c r="K412" s="49"/>
      <c r="L412" s="50"/>
      <c r="M412" s="46"/>
      <c r="N412" s="17"/>
      <c r="O412" s="17"/>
      <c r="P412" s="17"/>
      <c r="Q412" s="13"/>
      <c r="R412" s="13"/>
    </row>
    <row r="413" spans="1:18" x14ac:dyDescent="0.2">
      <c r="A413" s="44"/>
      <c r="B413" s="43"/>
      <c r="C413" s="80"/>
      <c r="D413" s="66"/>
      <c r="E413" s="86"/>
      <c r="F413" s="47"/>
      <c r="G413" s="48"/>
      <c r="H413" s="76"/>
      <c r="I413" s="51"/>
      <c r="J413" s="51"/>
      <c r="K413" s="49"/>
      <c r="L413" s="50"/>
      <c r="M413" s="46"/>
      <c r="N413" s="17"/>
      <c r="O413" s="17"/>
      <c r="P413" s="17"/>
      <c r="Q413" s="13"/>
      <c r="R413" s="13"/>
    </row>
    <row r="414" spans="1:18" x14ac:dyDescent="0.2">
      <c r="A414" s="44"/>
      <c r="B414" s="43"/>
      <c r="C414" s="80"/>
      <c r="D414" s="66"/>
      <c r="E414" s="86"/>
      <c r="F414" s="47"/>
      <c r="G414" s="48"/>
      <c r="H414" s="76"/>
      <c r="I414" s="51"/>
      <c r="J414" s="51"/>
      <c r="K414" s="49"/>
      <c r="L414" s="50"/>
      <c r="M414" s="46"/>
      <c r="N414" s="17"/>
      <c r="O414" s="17"/>
      <c r="P414" s="17"/>
      <c r="Q414" s="13"/>
      <c r="R414" s="13"/>
    </row>
    <row r="415" spans="1:18" x14ac:dyDescent="0.2">
      <c r="A415" s="44"/>
      <c r="B415" s="43"/>
      <c r="C415" s="80"/>
      <c r="D415" s="66"/>
      <c r="E415" s="86"/>
      <c r="F415" s="47"/>
      <c r="G415" s="48"/>
      <c r="H415" s="76"/>
      <c r="I415" s="51"/>
      <c r="J415" s="51"/>
      <c r="K415" s="49"/>
      <c r="L415" s="50"/>
      <c r="M415" s="46"/>
      <c r="N415" s="17"/>
      <c r="O415" s="17"/>
      <c r="P415" s="17"/>
      <c r="Q415" s="13"/>
      <c r="R415" s="13"/>
    </row>
    <row r="416" spans="1:18" x14ac:dyDescent="0.2">
      <c r="A416" s="44"/>
      <c r="B416" s="43"/>
      <c r="C416" s="80"/>
      <c r="D416" s="66"/>
      <c r="E416" s="86"/>
      <c r="F416" s="47"/>
      <c r="G416" s="48"/>
      <c r="H416" s="76"/>
      <c r="I416" s="51"/>
      <c r="J416" s="51"/>
      <c r="K416" s="49"/>
      <c r="L416" s="50"/>
      <c r="M416" s="46"/>
      <c r="N416" s="17"/>
      <c r="O416" s="17"/>
      <c r="P416" s="17"/>
      <c r="Q416" s="13"/>
      <c r="R416" s="13"/>
    </row>
    <row r="417" spans="1:18" x14ac:dyDescent="0.2">
      <c r="A417" s="44"/>
      <c r="B417" s="43"/>
      <c r="C417" s="80"/>
      <c r="D417" s="66"/>
      <c r="E417" s="86"/>
      <c r="F417" s="47"/>
      <c r="G417" s="48"/>
      <c r="H417" s="76"/>
      <c r="I417" s="51"/>
      <c r="J417" s="51"/>
      <c r="K417" s="49"/>
      <c r="L417" s="50"/>
      <c r="M417" s="46"/>
      <c r="N417" s="17"/>
      <c r="O417" s="17"/>
      <c r="P417" s="17"/>
      <c r="Q417" s="13"/>
      <c r="R417" s="13"/>
    </row>
    <row r="418" spans="1:18" x14ac:dyDescent="0.2">
      <c r="A418" s="44"/>
      <c r="B418" s="43"/>
      <c r="C418" s="80"/>
      <c r="D418" s="66"/>
      <c r="E418" s="86"/>
      <c r="F418" s="47"/>
      <c r="G418" s="48"/>
      <c r="H418" s="76"/>
      <c r="I418" s="51"/>
      <c r="J418" s="51"/>
      <c r="K418" s="49"/>
      <c r="L418" s="50"/>
      <c r="M418" s="46"/>
      <c r="N418" s="17"/>
      <c r="O418" s="17"/>
      <c r="P418" s="17"/>
      <c r="Q418" s="13"/>
      <c r="R418" s="13"/>
    </row>
    <row r="419" spans="1:18" x14ac:dyDescent="0.2">
      <c r="A419" s="44"/>
      <c r="B419" s="43"/>
      <c r="C419" s="80"/>
      <c r="D419" s="66"/>
      <c r="E419" s="86"/>
      <c r="F419" s="47"/>
      <c r="G419" s="48"/>
      <c r="H419" s="76"/>
      <c r="I419" s="51"/>
      <c r="J419" s="51"/>
      <c r="K419" s="49"/>
      <c r="L419" s="50"/>
      <c r="M419" s="46"/>
      <c r="N419" s="17"/>
      <c r="O419" s="17"/>
      <c r="P419" s="17"/>
      <c r="Q419" s="13"/>
      <c r="R419" s="13"/>
    </row>
    <row r="420" spans="1:18" x14ac:dyDescent="0.2">
      <c r="A420" s="44"/>
      <c r="B420" s="43"/>
      <c r="C420" s="80"/>
      <c r="D420" s="66"/>
      <c r="E420" s="86"/>
      <c r="F420" s="47"/>
      <c r="G420" s="48"/>
      <c r="H420" s="76"/>
      <c r="I420" s="51"/>
      <c r="J420" s="51"/>
      <c r="K420" s="49"/>
      <c r="L420" s="50"/>
      <c r="M420" s="46"/>
      <c r="N420" s="17"/>
      <c r="O420" s="17"/>
      <c r="P420" s="17"/>
      <c r="Q420" s="13"/>
      <c r="R420" s="13"/>
    </row>
    <row r="421" spans="1:18" x14ac:dyDescent="0.2">
      <c r="A421" s="44"/>
      <c r="B421" s="43"/>
      <c r="C421" s="80"/>
      <c r="D421" s="66"/>
      <c r="E421" s="86"/>
      <c r="F421" s="47"/>
      <c r="G421" s="48"/>
      <c r="H421" s="76"/>
      <c r="I421" s="51"/>
      <c r="J421" s="51"/>
      <c r="K421" s="49"/>
      <c r="L421" s="50"/>
      <c r="M421" s="46"/>
      <c r="N421" s="17"/>
      <c r="O421" s="17"/>
      <c r="P421" s="17"/>
      <c r="Q421" s="13"/>
      <c r="R421" s="13"/>
    </row>
    <row r="422" spans="1:18" x14ac:dyDescent="0.2">
      <c r="A422" s="44"/>
      <c r="B422" s="43"/>
      <c r="C422" s="80"/>
      <c r="D422" s="66"/>
      <c r="E422" s="86"/>
      <c r="F422" s="47"/>
      <c r="G422" s="48"/>
      <c r="H422" s="76"/>
      <c r="I422" s="51"/>
      <c r="J422" s="51"/>
      <c r="K422" s="49"/>
      <c r="L422" s="50"/>
      <c r="M422" s="46"/>
      <c r="N422" s="17"/>
      <c r="O422" s="17"/>
      <c r="P422" s="17"/>
      <c r="Q422" s="13"/>
      <c r="R422" s="13"/>
    </row>
    <row r="423" spans="1:18" x14ac:dyDescent="0.2">
      <c r="A423" s="44"/>
      <c r="B423" s="43"/>
      <c r="C423" s="80"/>
      <c r="D423" s="66"/>
      <c r="E423" s="86"/>
      <c r="F423" s="47"/>
      <c r="G423" s="48"/>
      <c r="H423" s="76"/>
      <c r="I423" s="51"/>
      <c r="J423" s="51"/>
      <c r="K423" s="49"/>
      <c r="L423" s="50"/>
      <c r="M423" s="46"/>
      <c r="N423" s="17"/>
      <c r="O423" s="17"/>
      <c r="P423" s="17"/>
      <c r="Q423" s="13"/>
      <c r="R423" s="13"/>
    </row>
    <row r="424" spans="1:18" x14ac:dyDescent="0.2">
      <c r="A424" s="44"/>
      <c r="B424" s="43"/>
      <c r="C424" s="80"/>
      <c r="D424" s="66"/>
      <c r="E424" s="86"/>
      <c r="F424" s="47"/>
      <c r="G424" s="48"/>
      <c r="H424" s="76"/>
      <c r="I424" s="51"/>
      <c r="J424" s="51"/>
      <c r="K424" s="49"/>
      <c r="L424" s="50"/>
      <c r="M424" s="46"/>
      <c r="N424" s="17"/>
      <c r="O424" s="17"/>
      <c r="P424" s="17"/>
      <c r="Q424" s="13"/>
      <c r="R424" s="13"/>
    </row>
    <row r="425" spans="1:18" x14ac:dyDescent="0.2">
      <c r="A425" s="44"/>
      <c r="B425" s="43"/>
      <c r="C425" s="80"/>
      <c r="D425" s="66"/>
      <c r="E425" s="86"/>
      <c r="F425" s="47"/>
      <c r="G425" s="48"/>
      <c r="H425" s="76"/>
      <c r="I425" s="51"/>
      <c r="J425" s="51"/>
      <c r="K425" s="49"/>
      <c r="L425" s="50"/>
      <c r="M425" s="46"/>
      <c r="N425" s="17"/>
      <c r="O425" s="17"/>
      <c r="P425" s="17"/>
      <c r="Q425" s="13"/>
      <c r="R425" s="13"/>
    </row>
    <row r="426" spans="1:18" x14ac:dyDescent="0.2">
      <c r="A426" s="44"/>
      <c r="B426" s="43"/>
      <c r="C426" s="80"/>
      <c r="D426" s="66"/>
      <c r="E426" s="86"/>
      <c r="F426" s="47"/>
      <c r="G426" s="48"/>
      <c r="H426" s="76"/>
      <c r="I426" s="51"/>
      <c r="J426" s="51"/>
      <c r="K426" s="49"/>
      <c r="L426" s="50"/>
      <c r="M426" s="46"/>
      <c r="N426" s="17"/>
      <c r="O426" s="17"/>
      <c r="P426" s="17"/>
      <c r="Q426" s="13"/>
      <c r="R426" s="13"/>
    </row>
    <row r="427" spans="1:18" x14ac:dyDescent="0.2">
      <c r="A427" s="44"/>
      <c r="B427" s="43"/>
      <c r="C427" s="80"/>
      <c r="D427" s="66"/>
      <c r="E427" s="86"/>
      <c r="F427" s="47"/>
      <c r="G427" s="48"/>
      <c r="H427" s="76"/>
      <c r="I427" s="51"/>
      <c r="J427" s="51"/>
      <c r="K427" s="49"/>
      <c r="L427" s="50"/>
      <c r="M427" s="46"/>
      <c r="N427" s="17"/>
      <c r="O427" s="17"/>
      <c r="P427" s="17"/>
      <c r="Q427" s="13"/>
      <c r="R427" s="13"/>
    </row>
    <row r="428" spans="1:18" x14ac:dyDescent="0.2">
      <c r="A428" s="44"/>
      <c r="B428" s="43"/>
      <c r="C428" s="80"/>
      <c r="D428" s="66"/>
      <c r="E428" s="86"/>
      <c r="F428" s="47"/>
      <c r="G428" s="48"/>
      <c r="H428" s="76"/>
      <c r="I428" s="51"/>
      <c r="J428" s="51"/>
      <c r="K428" s="49"/>
      <c r="L428" s="50"/>
      <c r="M428" s="46"/>
      <c r="N428" s="17"/>
      <c r="O428" s="17"/>
      <c r="P428" s="17"/>
      <c r="Q428" s="13"/>
      <c r="R428" s="13"/>
    </row>
    <row r="429" spans="1:18" x14ac:dyDescent="0.2">
      <c r="A429" s="44"/>
      <c r="B429" s="43"/>
      <c r="C429" s="80"/>
      <c r="D429" s="66"/>
      <c r="E429" s="86"/>
      <c r="F429" s="47"/>
      <c r="G429" s="48"/>
      <c r="H429" s="76"/>
      <c r="I429" s="51"/>
      <c r="J429" s="51"/>
      <c r="K429" s="49"/>
      <c r="L429" s="50"/>
      <c r="M429" s="46"/>
      <c r="N429" s="17"/>
      <c r="O429" s="17"/>
      <c r="P429" s="17"/>
      <c r="Q429" s="13"/>
      <c r="R429" s="13"/>
    </row>
    <row r="430" spans="1:18" x14ac:dyDescent="0.2">
      <c r="A430" s="44"/>
      <c r="B430" s="43"/>
      <c r="C430" s="80"/>
      <c r="D430" s="66"/>
      <c r="E430" s="86"/>
      <c r="F430" s="47"/>
      <c r="G430" s="48"/>
      <c r="H430" s="76"/>
      <c r="I430" s="51"/>
      <c r="J430" s="51"/>
      <c r="K430" s="49"/>
      <c r="L430" s="50"/>
      <c r="M430" s="46"/>
      <c r="N430" s="17"/>
      <c r="O430" s="17"/>
      <c r="P430" s="17"/>
      <c r="Q430" s="13"/>
      <c r="R430" s="13"/>
    </row>
    <row r="431" spans="1:18" ht="116.25" customHeight="1" x14ac:dyDescent="0.2">
      <c r="A431" s="44"/>
      <c r="B431" s="43"/>
      <c r="C431" s="80"/>
      <c r="D431" s="66"/>
      <c r="E431" s="86"/>
      <c r="F431" s="47"/>
      <c r="G431" s="48"/>
      <c r="H431" s="76"/>
      <c r="I431" s="51"/>
      <c r="J431" s="51"/>
      <c r="K431" s="49"/>
      <c r="L431" s="50"/>
      <c r="M431" s="46"/>
      <c r="N431" s="17"/>
      <c r="O431" s="17"/>
      <c r="P431" s="17"/>
      <c r="Q431" s="13"/>
      <c r="R431" s="13"/>
    </row>
    <row r="432" spans="1:18" x14ac:dyDescent="0.2">
      <c r="A432" s="44"/>
      <c r="B432" s="43"/>
      <c r="C432" s="80"/>
      <c r="D432" s="66"/>
      <c r="E432" s="86"/>
      <c r="F432" s="47"/>
      <c r="G432" s="48"/>
      <c r="H432" s="76"/>
      <c r="I432" s="51"/>
      <c r="J432" s="51"/>
      <c r="K432" s="49"/>
      <c r="L432" s="50"/>
      <c r="M432" s="46"/>
      <c r="N432" s="17"/>
      <c r="O432" s="17"/>
      <c r="P432" s="17"/>
      <c r="Q432" s="13"/>
      <c r="R432" s="13"/>
    </row>
    <row r="433" spans="1:18" x14ac:dyDescent="0.2">
      <c r="A433" s="44"/>
      <c r="B433" s="43"/>
      <c r="C433" s="80"/>
      <c r="D433" s="66"/>
      <c r="E433" s="86"/>
      <c r="F433" s="47"/>
      <c r="G433" s="48"/>
      <c r="H433" s="76"/>
      <c r="I433" s="51"/>
      <c r="J433" s="51"/>
      <c r="K433" s="49"/>
      <c r="L433" s="50"/>
      <c r="M433" s="46"/>
      <c r="N433" s="17"/>
      <c r="O433" s="17"/>
      <c r="P433" s="17"/>
      <c r="Q433" s="13"/>
      <c r="R433" s="13"/>
    </row>
    <row r="434" spans="1:18" x14ac:dyDescent="0.2">
      <c r="A434" s="44"/>
      <c r="B434" s="43"/>
      <c r="C434" s="80"/>
      <c r="D434" s="66"/>
      <c r="E434" s="86"/>
      <c r="F434" s="47"/>
      <c r="G434" s="48"/>
      <c r="H434" s="76"/>
      <c r="I434" s="51"/>
      <c r="J434" s="51"/>
      <c r="K434" s="49"/>
      <c r="L434" s="50"/>
      <c r="M434" s="46"/>
      <c r="N434" s="17"/>
      <c r="O434" s="17"/>
      <c r="P434" s="17"/>
      <c r="Q434" s="13"/>
      <c r="R434" s="13"/>
    </row>
    <row r="435" spans="1:18" x14ac:dyDescent="0.2">
      <c r="A435" s="44"/>
      <c r="B435" s="43"/>
      <c r="C435" s="80"/>
      <c r="D435" s="66"/>
      <c r="E435" s="86"/>
      <c r="F435" s="47"/>
      <c r="G435" s="48"/>
      <c r="H435" s="76"/>
      <c r="I435" s="51"/>
      <c r="J435" s="51"/>
      <c r="K435" s="49"/>
      <c r="L435" s="50"/>
      <c r="M435" s="46"/>
      <c r="N435" s="17"/>
      <c r="O435" s="17"/>
      <c r="P435" s="17"/>
      <c r="Q435" s="13"/>
      <c r="R435" s="13"/>
    </row>
    <row r="436" spans="1:18" x14ac:dyDescent="0.2">
      <c r="A436" s="44"/>
      <c r="B436" s="43"/>
      <c r="C436" s="80"/>
      <c r="D436" s="66"/>
      <c r="E436" s="86"/>
      <c r="F436" s="47"/>
      <c r="G436" s="48"/>
      <c r="H436" s="76"/>
      <c r="I436" s="51"/>
      <c r="J436" s="51"/>
      <c r="K436" s="49"/>
      <c r="L436" s="50"/>
      <c r="M436" s="46"/>
      <c r="N436" s="17"/>
      <c r="O436" s="17"/>
      <c r="P436" s="17"/>
      <c r="Q436" s="13"/>
      <c r="R436" s="13"/>
    </row>
    <row r="437" spans="1:18" x14ac:dyDescent="0.2">
      <c r="A437" s="44"/>
      <c r="B437" s="67"/>
      <c r="C437" s="81"/>
      <c r="D437" s="68"/>
      <c r="E437" s="87"/>
      <c r="F437" s="47"/>
      <c r="G437" s="48"/>
      <c r="H437" s="76"/>
      <c r="I437" s="51"/>
      <c r="J437" s="51"/>
      <c r="K437" s="49"/>
      <c r="L437" s="50"/>
      <c r="M437" s="46"/>
      <c r="N437" s="17"/>
      <c r="O437" s="17"/>
      <c r="P437" s="17"/>
      <c r="Q437" s="13"/>
      <c r="R437" s="13"/>
    </row>
    <row r="438" spans="1:18" x14ac:dyDescent="0.2">
      <c r="A438" s="44"/>
      <c r="B438" s="67"/>
      <c r="C438" s="81"/>
      <c r="D438" s="69"/>
      <c r="E438" s="88"/>
      <c r="F438" s="47"/>
      <c r="G438" s="48"/>
      <c r="H438" s="76"/>
      <c r="I438" s="51"/>
      <c r="J438" s="51"/>
      <c r="K438" s="49"/>
      <c r="L438" s="50"/>
      <c r="M438" s="46"/>
      <c r="N438" s="17"/>
      <c r="O438" s="17"/>
      <c r="P438" s="17"/>
      <c r="Q438" s="13"/>
      <c r="R438" s="13"/>
    </row>
    <row r="439" spans="1:18" x14ac:dyDescent="0.2">
      <c r="A439" s="44"/>
      <c r="B439" s="70"/>
      <c r="C439" s="82"/>
      <c r="D439" s="68"/>
      <c r="E439" s="89"/>
      <c r="F439" s="47"/>
      <c r="G439" s="48"/>
      <c r="H439" s="76"/>
      <c r="I439" s="51"/>
      <c r="J439" s="51"/>
      <c r="K439" s="49"/>
      <c r="L439" s="50"/>
      <c r="M439" s="46"/>
      <c r="N439" s="17"/>
      <c r="O439" s="17"/>
      <c r="P439" s="17"/>
      <c r="Q439" s="13"/>
      <c r="R439" s="13"/>
    </row>
    <row r="440" spans="1:18" x14ac:dyDescent="0.2">
      <c r="A440" s="44"/>
      <c r="B440" s="70"/>
      <c r="C440" s="82"/>
      <c r="D440" s="68"/>
      <c r="E440" s="89"/>
      <c r="F440" s="47"/>
      <c r="G440" s="48"/>
      <c r="H440" s="76"/>
      <c r="I440" s="51"/>
      <c r="J440" s="51"/>
      <c r="K440" s="49"/>
      <c r="L440" s="50"/>
      <c r="M440" s="46"/>
      <c r="N440" s="17"/>
      <c r="O440" s="17"/>
      <c r="P440" s="17"/>
      <c r="Q440" s="13"/>
      <c r="R440" s="13"/>
    </row>
    <row r="441" spans="1:18" x14ac:dyDescent="0.2">
      <c r="A441" s="44"/>
      <c r="B441" s="67"/>
      <c r="C441" s="81"/>
      <c r="D441" s="69"/>
      <c r="E441" s="87"/>
      <c r="F441" s="47"/>
      <c r="G441" s="48"/>
      <c r="H441" s="76"/>
      <c r="I441" s="51"/>
      <c r="J441" s="51"/>
      <c r="K441" s="49"/>
      <c r="L441" s="50"/>
      <c r="M441" s="46"/>
      <c r="N441" s="17"/>
      <c r="O441" s="17"/>
      <c r="P441" s="17"/>
      <c r="Q441" s="13"/>
      <c r="R441" s="13"/>
    </row>
    <row r="442" spans="1:18" x14ac:dyDescent="0.2">
      <c r="A442" s="44"/>
      <c r="B442" s="67"/>
      <c r="C442" s="81"/>
      <c r="D442" s="69"/>
      <c r="E442" s="87"/>
      <c r="F442" s="47"/>
      <c r="G442" s="48"/>
      <c r="H442" s="76"/>
      <c r="I442" s="51"/>
      <c r="J442" s="51"/>
      <c r="K442" s="49"/>
      <c r="L442" s="50"/>
      <c r="M442" s="46"/>
      <c r="N442" s="17"/>
      <c r="O442" s="17"/>
      <c r="P442" s="17"/>
      <c r="Q442" s="13"/>
      <c r="R442" s="13"/>
    </row>
    <row r="443" spans="1:18" x14ac:dyDescent="0.2">
      <c r="A443" s="44"/>
      <c r="B443" s="67"/>
      <c r="C443" s="81"/>
      <c r="D443" s="69"/>
      <c r="E443" s="87"/>
      <c r="F443" s="47"/>
      <c r="G443" s="48"/>
      <c r="H443" s="76"/>
      <c r="I443" s="51"/>
      <c r="J443" s="51"/>
      <c r="K443" s="49"/>
      <c r="L443" s="50"/>
      <c r="M443" s="46"/>
      <c r="N443" s="17"/>
      <c r="O443" s="17"/>
      <c r="P443" s="17"/>
      <c r="Q443" s="13"/>
      <c r="R443" s="13"/>
    </row>
    <row r="444" spans="1:18" x14ac:dyDescent="0.2">
      <c r="A444" s="44"/>
      <c r="B444" s="67"/>
      <c r="C444" s="81"/>
      <c r="D444" s="69"/>
      <c r="E444" s="87"/>
      <c r="F444" s="47"/>
      <c r="G444" s="48"/>
      <c r="H444" s="76"/>
      <c r="I444" s="51"/>
      <c r="J444" s="51"/>
      <c r="K444" s="49"/>
      <c r="L444" s="50"/>
      <c r="M444" s="46"/>
      <c r="N444" s="17"/>
      <c r="O444" s="17"/>
      <c r="P444" s="17"/>
      <c r="Q444" s="13"/>
      <c r="R444" s="13"/>
    </row>
    <row r="445" spans="1:18" x14ac:dyDescent="0.2">
      <c r="A445" s="44"/>
      <c r="B445" s="67"/>
      <c r="C445" s="81"/>
      <c r="D445" s="69"/>
      <c r="E445" s="87"/>
      <c r="F445" s="47"/>
      <c r="G445" s="48"/>
      <c r="H445" s="76"/>
      <c r="I445" s="51"/>
      <c r="J445" s="51"/>
      <c r="K445" s="49"/>
      <c r="L445" s="50"/>
      <c r="M445" s="46"/>
      <c r="N445" s="17"/>
      <c r="O445" s="17"/>
      <c r="P445" s="17"/>
      <c r="Q445" s="13"/>
      <c r="R445" s="13"/>
    </row>
    <row r="446" spans="1:18" x14ac:dyDescent="0.2">
      <c r="A446" s="44"/>
      <c r="B446" s="71"/>
      <c r="C446" s="81"/>
      <c r="D446" s="69"/>
      <c r="E446" s="87"/>
      <c r="F446" s="47"/>
      <c r="G446" s="48"/>
      <c r="H446" s="76"/>
      <c r="I446" s="51"/>
      <c r="J446" s="51"/>
      <c r="K446" s="49"/>
      <c r="L446" s="50"/>
      <c r="M446" s="46"/>
      <c r="N446" s="17"/>
      <c r="O446" s="17"/>
      <c r="P446" s="17"/>
      <c r="Q446" s="13"/>
      <c r="R446" s="13"/>
    </row>
    <row r="447" spans="1:18" x14ac:dyDescent="0.2">
      <c r="A447" s="44"/>
      <c r="B447" s="71"/>
      <c r="C447" s="81"/>
      <c r="D447" s="69"/>
      <c r="E447" s="87"/>
      <c r="F447" s="47"/>
      <c r="G447" s="48"/>
      <c r="H447" s="76"/>
      <c r="I447" s="51"/>
      <c r="J447" s="51"/>
      <c r="K447" s="49"/>
      <c r="L447" s="50"/>
      <c r="M447" s="46"/>
      <c r="N447" s="17"/>
      <c r="O447" s="17"/>
      <c r="P447" s="17"/>
      <c r="Q447" s="13"/>
      <c r="R447" s="13"/>
    </row>
    <row r="448" spans="1:18" x14ac:dyDescent="0.2">
      <c r="A448" s="44"/>
      <c r="B448" s="71"/>
      <c r="C448" s="81"/>
      <c r="D448" s="69"/>
      <c r="E448" s="87"/>
      <c r="F448" s="47"/>
      <c r="G448" s="48"/>
      <c r="H448" s="76"/>
      <c r="I448" s="51"/>
      <c r="J448" s="51"/>
      <c r="K448" s="49"/>
      <c r="L448" s="50"/>
      <c r="M448" s="46"/>
      <c r="N448" s="17"/>
      <c r="O448" s="17"/>
      <c r="P448" s="17"/>
      <c r="Q448" s="13"/>
      <c r="R448" s="13"/>
    </row>
    <row r="449" spans="1:18" x14ac:dyDescent="0.2">
      <c r="A449" s="44"/>
      <c r="B449" s="71"/>
      <c r="C449" s="81"/>
      <c r="D449" s="69"/>
      <c r="E449" s="87"/>
      <c r="F449" s="47"/>
      <c r="G449" s="48"/>
      <c r="H449" s="76"/>
      <c r="I449" s="51"/>
      <c r="J449" s="51"/>
      <c r="K449" s="49"/>
      <c r="L449" s="50"/>
      <c r="M449" s="46"/>
      <c r="N449" s="17"/>
      <c r="O449" s="17"/>
      <c r="P449" s="17"/>
      <c r="Q449" s="13"/>
      <c r="R449" s="13"/>
    </row>
    <row r="450" spans="1:18" x14ac:dyDescent="0.2">
      <c r="A450" s="44"/>
      <c r="B450" s="71"/>
      <c r="C450" s="81"/>
      <c r="D450" s="69"/>
      <c r="E450" s="87"/>
      <c r="F450" s="47"/>
      <c r="G450" s="48"/>
      <c r="H450" s="76"/>
      <c r="I450" s="51"/>
      <c r="J450" s="51"/>
      <c r="K450" s="49"/>
      <c r="L450" s="50"/>
      <c r="M450" s="46"/>
      <c r="N450" s="17"/>
      <c r="O450" s="17"/>
      <c r="P450" s="17"/>
      <c r="Q450" s="13"/>
      <c r="R450" s="13"/>
    </row>
    <row r="451" spans="1:18" x14ac:dyDescent="0.2">
      <c r="A451" s="44"/>
      <c r="B451" s="71"/>
      <c r="C451" s="81"/>
      <c r="D451" s="69"/>
      <c r="E451" s="87"/>
      <c r="F451" s="47"/>
      <c r="G451" s="48"/>
      <c r="H451" s="76"/>
      <c r="I451" s="51"/>
      <c r="J451" s="51"/>
      <c r="K451" s="49"/>
      <c r="L451" s="50"/>
      <c r="M451" s="46"/>
      <c r="N451" s="17"/>
      <c r="O451" s="17"/>
      <c r="P451" s="17"/>
      <c r="Q451" s="13"/>
      <c r="R451" s="13"/>
    </row>
    <row r="452" spans="1:18" x14ac:dyDescent="0.2">
      <c r="A452" s="44"/>
      <c r="B452" s="71"/>
      <c r="C452" s="81"/>
      <c r="D452" s="69"/>
      <c r="E452" s="87"/>
      <c r="F452" s="47"/>
      <c r="G452" s="48"/>
      <c r="H452" s="76"/>
      <c r="I452" s="51"/>
      <c r="J452" s="51"/>
      <c r="K452" s="49"/>
      <c r="L452" s="50"/>
      <c r="M452" s="46"/>
      <c r="N452" s="17"/>
      <c r="O452" s="17"/>
      <c r="P452" s="17"/>
      <c r="Q452" s="13"/>
      <c r="R452" s="13"/>
    </row>
    <row r="453" spans="1:18" x14ac:dyDescent="0.2">
      <c r="A453" s="44"/>
      <c r="B453" s="71"/>
      <c r="C453" s="81"/>
      <c r="D453" s="69"/>
      <c r="E453" s="87"/>
      <c r="F453" s="47"/>
      <c r="G453" s="48"/>
      <c r="H453" s="76"/>
      <c r="I453" s="51"/>
      <c r="J453" s="51"/>
      <c r="K453" s="49"/>
      <c r="L453" s="50"/>
      <c r="M453" s="46"/>
      <c r="N453" s="17"/>
      <c r="O453" s="17"/>
      <c r="P453" s="17"/>
      <c r="Q453" s="13"/>
      <c r="R453" s="13"/>
    </row>
    <row r="454" spans="1:18" x14ac:dyDescent="0.2">
      <c r="A454" s="44"/>
      <c r="B454" s="71"/>
      <c r="C454" s="81"/>
      <c r="D454" s="69"/>
      <c r="E454" s="87"/>
      <c r="F454" s="47"/>
      <c r="G454" s="48"/>
      <c r="H454" s="76"/>
      <c r="I454" s="51"/>
      <c r="J454" s="51"/>
      <c r="K454" s="49"/>
      <c r="L454" s="50"/>
      <c r="M454" s="46"/>
      <c r="N454" s="17"/>
      <c r="O454" s="17"/>
      <c r="P454" s="17"/>
      <c r="Q454" s="13"/>
      <c r="R454" s="13"/>
    </row>
    <row r="455" spans="1:18" x14ac:dyDescent="0.2">
      <c r="A455" s="44"/>
      <c r="B455" s="71"/>
      <c r="C455" s="81"/>
      <c r="D455" s="69"/>
      <c r="E455" s="87"/>
      <c r="F455" s="47"/>
      <c r="G455" s="48"/>
      <c r="H455" s="76"/>
      <c r="I455" s="51"/>
      <c r="J455" s="51"/>
      <c r="K455" s="49"/>
      <c r="L455" s="50"/>
      <c r="M455" s="46"/>
      <c r="N455" s="17"/>
      <c r="O455" s="17"/>
      <c r="P455" s="17"/>
      <c r="Q455" s="13"/>
      <c r="R455" s="13"/>
    </row>
    <row r="456" spans="1:18" x14ac:dyDescent="0.2">
      <c r="A456" s="44"/>
      <c r="B456" s="71"/>
      <c r="C456" s="81"/>
      <c r="D456" s="69"/>
      <c r="E456" s="87"/>
      <c r="F456" s="47"/>
      <c r="G456" s="48"/>
      <c r="H456" s="76"/>
      <c r="I456" s="51"/>
      <c r="J456" s="51"/>
      <c r="K456" s="49"/>
      <c r="L456" s="50"/>
      <c r="M456" s="46"/>
      <c r="N456" s="17"/>
      <c r="O456" s="17"/>
      <c r="P456" s="17"/>
      <c r="Q456" s="13"/>
      <c r="R456" s="13"/>
    </row>
    <row r="457" spans="1:18" x14ac:dyDescent="0.2">
      <c r="A457" s="44"/>
      <c r="B457" s="71"/>
      <c r="C457" s="81"/>
      <c r="D457" s="69"/>
      <c r="E457" s="87"/>
      <c r="F457" s="47"/>
      <c r="G457" s="48"/>
      <c r="H457" s="76"/>
      <c r="I457" s="51"/>
      <c r="J457" s="51"/>
      <c r="K457" s="49"/>
      <c r="L457" s="50"/>
      <c r="M457" s="46"/>
      <c r="N457" s="17"/>
      <c r="O457" s="17"/>
      <c r="P457" s="17"/>
      <c r="Q457" s="13"/>
      <c r="R457" s="13"/>
    </row>
    <row r="458" spans="1:18" x14ac:dyDescent="0.2">
      <c r="A458" s="44"/>
      <c r="B458" s="71"/>
      <c r="C458" s="81"/>
      <c r="D458" s="69"/>
      <c r="E458" s="87"/>
      <c r="F458" s="47"/>
      <c r="G458" s="48"/>
      <c r="H458" s="76"/>
      <c r="I458" s="51"/>
      <c r="J458" s="51"/>
      <c r="K458" s="49"/>
      <c r="L458" s="50"/>
      <c r="M458" s="46"/>
      <c r="N458" s="17"/>
      <c r="O458" s="17"/>
      <c r="P458" s="17"/>
      <c r="Q458" s="13"/>
      <c r="R458" s="13"/>
    </row>
    <row r="459" spans="1:18" x14ac:dyDescent="0.2">
      <c r="A459" s="44"/>
      <c r="B459" s="71"/>
      <c r="C459" s="81"/>
      <c r="D459" s="69"/>
      <c r="E459" s="87"/>
      <c r="F459" s="47"/>
      <c r="G459" s="48"/>
      <c r="H459" s="76"/>
      <c r="I459" s="51"/>
      <c r="J459" s="51"/>
      <c r="K459" s="49"/>
      <c r="L459" s="50"/>
      <c r="M459" s="46"/>
      <c r="N459" s="17"/>
      <c r="O459" s="17"/>
      <c r="P459" s="17"/>
      <c r="Q459" s="13"/>
      <c r="R459" s="13"/>
    </row>
    <row r="460" spans="1:18" x14ac:dyDescent="0.2">
      <c r="A460" s="44"/>
      <c r="B460" s="70"/>
      <c r="C460" s="82"/>
      <c r="D460" s="68"/>
      <c r="E460" s="90"/>
      <c r="F460" s="47"/>
      <c r="G460" s="48"/>
      <c r="H460" s="76"/>
      <c r="I460" s="51"/>
      <c r="J460" s="51"/>
      <c r="K460" s="49"/>
      <c r="L460" s="50"/>
      <c r="M460" s="46"/>
      <c r="N460" s="17"/>
      <c r="O460" s="17"/>
      <c r="P460" s="17"/>
      <c r="Q460" s="13"/>
      <c r="R460" s="13"/>
    </row>
    <row r="461" spans="1:18" x14ac:dyDescent="0.2">
      <c r="A461" s="44"/>
      <c r="B461" s="70"/>
      <c r="C461" s="82"/>
      <c r="D461" s="68"/>
      <c r="E461" s="90"/>
      <c r="F461" s="47"/>
      <c r="G461" s="48"/>
      <c r="H461" s="76"/>
      <c r="I461" s="51"/>
      <c r="J461" s="51"/>
      <c r="K461" s="49"/>
      <c r="L461" s="50"/>
      <c r="M461" s="46"/>
      <c r="N461" s="17"/>
      <c r="O461" s="17"/>
      <c r="P461" s="17"/>
      <c r="Q461" s="13"/>
      <c r="R461" s="13"/>
    </row>
    <row r="462" spans="1:18" x14ac:dyDescent="0.2">
      <c r="A462" s="44"/>
      <c r="B462" s="67"/>
      <c r="C462" s="81"/>
      <c r="D462" s="68"/>
      <c r="E462" s="87"/>
      <c r="F462" s="47"/>
      <c r="G462" s="48"/>
      <c r="H462" s="76"/>
      <c r="I462" s="51"/>
      <c r="J462" s="51"/>
      <c r="K462" s="49"/>
      <c r="L462" s="50"/>
      <c r="M462" s="46"/>
      <c r="N462" s="17"/>
      <c r="O462" s="17"/>
      <c r="P462" s="17"/>
      <c r="Q462" s="13"/>
      <c r="R462" s="13"/>
    </row>
    <row r="463" spans="1:18" x14ac:dyDescent="0.2">
      <c r="A463" s="44"/>
      <c r="B463" s="70"/>
      <c r="C463" s="82"/>
      <c r="D463" s="68"/>
      <c r="E463" s="89"/>
      <c r="F463" s="47"/>
      <c r="G463" s="48"/>
      <c r="H463" s="76"/>
      <c r="I463" s="51"/>
      <c r="J463" s="51"/>
      <c r="K463" s="49"/>
      <c r="L463" s="50"/>
      <c r="M463" s="46"/>
      <c r="N463" s="17"/>
      <c r="O463" s="17"/>
      <c r="P463" s="17"/>
      <c r="Q463" s="13"/>
      <c r="R463" s="13"/>
    </row>
    <row r="464" spans="1:18" x14ac:dyDescent="0.2">
      <c r="A464" s="44"/>
      <c r="B464" s="70"/>
      <c r="C464" s="82"/>
      <c r="D464" s="68"/>
      <c r="E464" s="89"/>
      <c r="F464" s="47"/>
      <c r="G464" s="48"/>
      <c r="H464" s="76"/>
      <c r="I464" s="51"/>
      <c r="J464" s="51"/>
      <c r="K464" s="49"/>
      <c r="L464" s="50"/>
      <c r="M464" s="46"/>
      <c r="N464" s="17"/>
      <c r="O464" s="17"/>
      <c r="P464" s="17"/>
      <c r="Q464" s="13"/>
      <c r="R464" s="13"/>
    </row>
    <row r="465" spans="1:18" x14ac:dyDescent="0.2">
      <c r="A465" s="44"/>
      <c r="B465" s="70"/>
      <c r="C465" s="82"/>
      <c r="D465" s="68"/>
      <c r="E465" s="89"/>
      <c r="F465" s="47"/>
      <c r="G465" s="48"/>
      <c r="H465" s="76"/>
      <c r="I465" s="51"/>
      <c r="J465" s="51"/>
      <c r="K465" s="49"/>
      <c r="L465" s="50"/>
      <c r="M465" s="46"/>
      <c r="N465" s="17"/>
      <c r="O465" s="17"/>
      <c r="P465" s="17"/>
      <c r="Q465" s="13"/>
      <c r="R465" s="13"/>
    </row>
    <row r="466" spans="1:18" x14ac:dyDescent="0.2">
      <c r="A466" s="44"/>
      <c r="B466" s="70"/>
      <c r="C466" s="82"/>
      <c r="D466" s="68"/>
      <c r="E466" s="89"/>
      <c r="F466" s="47"/>
      <c r="G466" s="48"/>
      <c r="H466" s="76"/>
      <c r="I466" s="51"/>
      <c r="J466" s="51"/>
      <c r="K466" s="49"/>
      <c r="L466" s="50"/>
      <c r="M466" s="46"/>
      <c r="N466" s="17"/>
      <c r="O466" s="17"/>
      <c r="P466" s="17"/>
      <c r="Q466" s="13"/>
      <c r="R466" s="13"/>
    </row>
    <row r="467" spans="1:18" x14ac:dyDescent="0.2">
      <c r="A467" s="44"/>
      <c r="B467" s="67"/>
      <c r="C467" s="81"/>
      <c r="D467" s="68"/>
      <c r="E467" s="89"/>
      <c r="F467" s="47"/>
      <c r="G467" s="48"/>
      <c r="H467" s="76"/>
      <c r="I467" s="51"/>
      <c r="J467" s="51"/>
      <c r="K467" s="49"/>
      <c r="L467" s="50"/>
      <c r="M467" s="46"/>
      <c r="N467" s="17"/>
      <c r="O467" s="17"/>
      <c r="P467" s="17"/>
      <c r="Q467" s="13"/>
      <c r="R467" s="13"/>
    </row>
    <row r="468" spans="1:18" x14ac:dyDescent="0.2">
      <c r="A468" s="44"/>
      <c r="B468" s="67"/>
      <c r="C468" s="81"/>
      <c r="D468" s="68"/>
      <c r="E468" s="89"/>
      <c r="F468" s="47"/>
      <c r="G468" s="48"/>
      <c r="H468" s="76"/>
      <c r="I468" s="51"/>
      <c r="J468" s="51"/>
      <c r="K468" s="49"/>
      <c r="L468" s="50"/>
      <c r="M468" s="46"/>
      <c r="N468" s="17"/>
      <c r="O468" s="17"/>
      <c r="P468" s="17"/>
      <c r="Q468" s="13"/>
      <c r="R468" s="13"/>
    </row>
    <row r="469" spans="1:18" x14ac:dyDescent="0.2">
      <c r="A469" s="44"/>
      <c r="B469" s="67"/>
      <c r="C469" s="81"/>
      <c r="D469" s="68"/>
      <c r="E469" s="87"/>
      <c r="F469" s="47"/>
      <c r="G469" s="48"/>
      <c r="H469" s="76"/>
      <c r="I469" s="51"/>
      <c r="J469" s="51"/>
      <c r="K469" s="49"/>
      <c r="L469" s="50"/>
      <c r="M469" s="46"/>
      <c r="N469" s="17"/>
      <c r="O469" s="17"/>
      <c r="P469" s="17"/>
      <c r="Q469" s="13"/>
      <c r="R469" s="13"/>
    </row>
    <row r="470" spans="1:18" x14ac:dyDescent="0.2">
      <c r="A470" s="44"/>
      <c r="B470" s="70"/>
      <c r="C470" s="82"/>
      <c r="D470" s="68"/>
      <c r="E470" s="89"/>
      <c r="F470" s="47"/>
      <c r="G470" s="48"/>
      <c r="H470" s="76"/>
      <c r="I470" s="51"/>
      <c r="J470" s="51"/>
      <c r="K470" s="49"/>
      <c r="L470" s="50"/>
      <c r="M470" s="46"/>
      <c r="N470" s="17"/>
      <c r="O470" s="17"/>
      <c r="P470" s="17"/>
      <c r="Q470" s="13"/>
      <c r="R470" s="13"/>
    </row>
    <row r="471" spans="1:18" x14ac:dyDescent="0.2">
      <c r="A471" s="44"/>
      <c r="B471" s="72"/>
      <c r="C471" s="82"/>
      <c r="D471" s="68"/>
      <c r="E471" s="89"/>
      <c r="F471" s="47"/>
      <c r="G471" s="48"/>
      <c r="H471" s="76"/>
      <c r="I471" s="51"/>
      <c r="J471" s="51"/>
      <c r="K471" s="49"/>
      <c r="L471" s="50"/>
      <c r="M471" s="46"/>
      <c r="N471" s="17"/>
      <c r="O471" s="17"/>
      <c r="P471" s="17"/>
      <c r="Q471" s="13"/>
      <c r="R471" s="13"/>
    </row>
    <row r="472" spans="1:18" x14ac:dyDescent="0.2">
      <c r="A472" s="44"/>
      <c r="B472" s="67"/>
      <c r="C472" s="81"/>
      <c r="D472" s="68"/>
      <c r="E472" s="87"/>
      <c r="F472" s="47"/>
      <c r="G472" s="48"/>
      <c r="H472" s="76"/>
      <c r="I472" s="51"/>
      <c r="J472" s="51"/>
      <c r="K472" s="49"/>
      <c r="L472" s="50"/>
      <c r="M472" s="46"/>
      <c r="N472" s="17"/>
      <c r="O472" s="17"/>
      <c r="P472" s="17"/>
      <c r="Q472" s="13"/>
      <c r="R472" s="13"/>
    </row>
    <row r="473" spans="1:18" x14ac:dyDescent="0.2">
      <c r="A473" s="44"/>
      <c r="B473" s="71"/>
      <c r="C473" s="81"/>
      <c r="D473" s="68"/>
      <c r="E473" s="87"/>
      <c r="F473" s="47"/>
      <c r="G473" s="48"/>
      <c r="H473" s="76"/>
      <c r="I473" s="51"/>
      <c r="J473" s="51"/>
      <c r="K473" s="49"/>
      <c r="L473" s="50"/>
      <c r="M473" s="46"/>
      <c r="N473" s="17"/>
      <c r="O473" s="17"/>
      <c r="P473" s="17"/>
      <c r="Q473" s="13"/>
      <c r="R473" s="13"/>
    </row>
    <row r="474" spans="1:18" x14ac:dyDescent="0.2">
      <c r="A474" s="44"/>
      <c r="B474" s="67"/>
      <c r="C474" s="81"/>
      <c r="D474" s="68"/>
      <c r="E474" s="87"/>
      <c r="F474" s="47"/>
      <c r="G474" s="48"/>
      <c r="H474" s="76"/>
      <c r="I474" s="51"/>
      <c r="J474" s="51"/>
      <c r="K474" s="49"/>
      <c r="L474" s="50"/>
      <c r="M474" s="46"/>
      <c r="N474" s="17"/>
      <c r="O474" s="17"/>
      <c r="P474" s="17"/>
      <c r="Q474" s="13"/>
      <c r="R474" s="13"/>
    </row>
    <row r="475" spans="1:18" x14ac:dyDescent="0.2">
      <c r="A475" s="44"/>
      <c r="B475" s="67"/>
      <c r="C475" s="81"/>
      <c r="D475" s="68"/>
      <c r="E475" s="87"/>
      <c r="F475" s="47"/>
      <c r="G475" s="48"/>
      <c r="H475" s="76"/>
      <c r="I475" s="51"/>
      <c r="J475" s="51"/>
      <c r="K475" s="49"/>
      <c r="L475" s="50"/>
      <c r="M475" s="46"/>
      <c r="N475" s="17"/>
      <c r="O475" s="17"/>
      <c r="P475" s="17"/>
      <c r="Q475" s="13"/>
      <c r="R475" s="13"/>
    </row>
    <row r="476" spans="1:18" x14ac:dyDescent="0.2">
      <c r="A476" s="44"/>
      <c r="B476" s="67"/>
      <c r="C476" s="81"/>
      <c r="D476" s="68"/>
      <c r="E476" s="87"/>
      <c r="F476" s="47"/>
      <c r="G476" s="48"/>
      <c r="H476" s="76"/>
      <c r="I476" s="51"/>
      <c r="J476" s="51"/>
      <c r="K476" s="49"/>
      <c r="L476" s="50"/>
      <c r="M476" s="46"/>
      <c r="N476" s="17"/>
      <c r="O476" s="17"/>
      <c r="P476" s="17"/>
      <c r="Q476" s="13"/>
      <c r="R476" s="13"/>
    </row>
    <row r="477" spans="1:18" x14ac:dyDescent="0.2">
      <c r="A477" s="44"/>
      <c r="B477" s="67"/>
      <c r="C477" s="81"/>
      <c r="D477" s="68"/>
      <c r="E477" s="87"/>
      <c r="F477" s="47"/>
      <c r="G477" s="48"/>
      <c r="H477" s="76"/>
      <c r="I477" s="51"/>
      <c r="J477" s="51"/>
      <c r="K477" s="49"/>
      <c r="L477" s="50"/>
      <c r="M477" s="46"/>
      <c r="N477" s="17"/>
      <c r="O477" s="17"/>
      <c r="P477" s="17"/>
      <c r="Q477" s="13"/>
      <c r="R477" s="13"/>
    </row>
    <row r="478" spans="1:18" x14ac:dyDescent="0.2">
      <c r="A478" s="44"/>
      <c r="B478" s="67"/>
      <c r="C478" s="81"/>
      <c r="D478" s="68"/>
      <c r="E478" s="87"/>
      <c r="F478" s="47"/>
      <c r="G478" s="48"/>
      <c r="H478" s="76"/>
      <c r="I478" s="51"/>
      <c r="J478" s="51"/>
      <c r="K478" s="49"/>
      <c r="L478" s="50"/>
      <c r="M478" s="46"/>
      <c r="N478" s="17"/>
      <c r="O478" s="17"/>
      <c r="P478" s="17"/>
      <c r="Q478" s="13"/>
      <c r="R478" s="13"/>
    </row>
    <row r="479" spans="1:18" x14ac:dyDescent="0.2">
      <c r="A479" s="44"/>
      <c r="B479" s="67"/>
      <c r="C479" s="81"/>
      <c r="D479" s="68"/>
      <c r="E479" s="87"/>
      <c r="F479" s="47"/>
      <c r="G479" s="48"/>
      <c r="H479" s="76"/>
      <c r="I479" s="51"/>
      <c r="J479" s="51"/>
      <c r="K479" s="49"/>
      <c r="L479" s="50"/>
      <c r="M479" s="46"/>
      <c r="N479" s="17"/>
      <c r="O479" s="17"/>
      <c r="P479" s="17"/>
      <c r="Q479" s="13"/>
      <c r="R479" s="13"/>
    </row>
    <row r="480" spans="1:18" x14ac:dyDescent="0.2">
      <c r="A480" s="44"/>
      <c r="B480" s="67"/>
      <c r="C480" s="81"/>
      <c r="D480" s="68"/>
      <c r="E480" s="87"/>
      <c r="F480" s="47"/>
      <c r="G480" s="48"/>
      <c r="H480" s="76"/>
      <c r="I480" s="51"/>
      <c r="J480" s="51"/>
      <c r="K480" s="49"/>
      <c r="L480" s="50"/>
      <c r="M480" s="46"/>
      <c r="N480" s="17"/>
      <c r="O480" s="17"/>
      <c r="P480" s="17"/>
      <c r="Q480" s="13"/>
      <c r="R480" s="13"/>
    </row>
    <row r="481" spans="1:18" x14ac:dyDescent="0.2">
      <c r="A481" s="44"/>
      <c r="B481" s="67"/>
      <c r="C481" s="81"/>
      <c r="D481" s="68"/>
      <c r="E481" s="91"/>
      <c r="F481" s="47"/>
      <c r="G481" s="48"/>
      <c r="H481" s="76"/>
      <c r="I481" s="51"/>
      <c r="J481" s="51"/>
      <c r="K481" s="49"/>
      <c r="L481" s="50"/>
      <c r="M481" s="46"/>
      <c r="N481" s="17"/>
      <c r="O481" s="17"/>
      <c r="P481" s="17"/>
      <c r="Q481" s="13"/>
      <c r="R481" s="13"/>
    </row>
    <row r="482" spans="1:18" x14ac:dyDescent="0.2">
      <c r="A482" s="44"/>
      <c r="B482" s="70"/>
      <c r="C482" s="82"/>
      <c r="D482" s="68"/>
      <c r="E482" s="92"/>
      <c r="F482" s="47"/>
      <c r="G482" s="48"/>
      <c r="H482" s="76"/>
      <c r="I482" s="51"/>
      <c r="J482" s="51"/>
      <c r="K482" s="49"/>
      <c r="L482" s="50"/>
      <c r="M482" s="46"/>
      <c r="N482" s="17"/>
      <c r="O482" s="17"/>
      <c r="P482" s="17"/>
      <c r="Q482" s="13"/>
      <c r="R482" s="13"/>
    </row>
    <row r="483" spans="1:18" x14ac:dyDescent="0.2">
      <c r="A483" s="44"/>
      <c r="B483" s="70"/>
      <c r="C483" s="82"/>
      <c r="D483" s="68"/>
      <c r="E483" s="93"/>
      <c r="F483" s="47"/>
      <c r="G483" s="48"/>
      <c r="H483" s="76"/>
      <c r="I483" s="51"/>
      <c r="J483" s="51"/>
      <c r="K483" s="49"/>
      <c r="L483" s="50"/>
      <c r="M483" s="46"/>
      <c r="N483" s="17"/>
      <c r="O483" s="17"/>
      <c r="P483" s="17"/>
      <c r="Q483" s="13"/>
      <c r="R483" s="13"/>
    </row>
    <row r="484" spans="1:18" x14ac:dyDescent="0.2">
      <c r="A484" s="44"/>
      <c r="B484" s="70"/>
      <c r="C484" s="82"/>
      <c r="D484" s="68"/>
      <c r="E484" s="92"/>
      <c r="F484" s="47"/>
      <c r="G484" s="48"/>
      <c r="H484" s="76"/>
      <c r="I484" s="51"/>
      <c r="J484" s="51"/>
      <c r="K484" s="49"/>
      <c r="L484" s="50"/>
      <c r="M484" s="46"/>
      <c r="N484" s="17"/>
      <c r="O484" s="17"/>
      <c r="P484" s="17"/>
      <c r="Q484" s="13"/>
      <c r="R484" s="13"/>
    </row>
    <row r="485" spans="1:18" x14ac:dyDescent="0.2">
      <c r="A485" s="44"/>
      <c r="B485" s="70"/>
      <c r="C485" s="82"/>
      <c r="D485" s="68"/>
      <c r="E485" s="94"/>
      <c r="F485" s="47"/>
      <c r="G485" s="48"/>
      <c r="H485" s="76"/>
      <c r="I485" s="51"/>
      <c r="J485" s="51"/>
      <c r="K485" s="49"/>
      <c r="L485" s="50"/>
      <c r="M485" s="46"/>
      <c r="N485" s="17"/>
      <c r="O485" s="17"/>
      <c r="P485" s="17"/>
      <c r="Q485" s="13"/>
      <c r="R485" s="13"/>
    </row>
    <row r="486" spans="1:18" x14ac:dyDescent="0.2">
      <c r="A486" s="44"/>
      <c r="B486" s="67"/>
      <c r="C486" s="81"/>
      <c r="D486" s="68"/>
      <c r="E486" s="91"/>
      <c r="F486" s="47"/>
      <c r="G486" s="48"/>
      <c r="H486" s="76"/>
      <c r="I486" s="51"/>
      <c r="J486" s="51"/>
      <c r="K486" s="49"/>
      <c r="L486" s="50"/>
      <c r="M486" s="46"/>
      <c r="N486" s="17"/>
      <c r="O486" s="17"/>
      <c r="P486" s="17"/>
      <c r="Q486" s="13"/>
      <c r="R486" s="13"/>
    </row>
    <row r="487" spans="1:18" x14ac:dyDescent="0.2">
      <c r="A487" s="44"/>
      <c r="B487" s="67"/>
      <c r="C487" s="81"/>
      <c r="D487" s="68"/>
      <c r="E487" s="91"/>
      <c r="F487" s="47"/>
      <c r="G487" s="48"/>
      <c r="H487" s="76"/>
      <c r="I487" s="51"/>
      <c r="J487" s="51"/>
      <c r="K487" s="49"/>
      <c r="L487" s="50"/>
      <c r="M487" s="46"/>
      <c r="N487" s="17"/>
      <c r="O487" s="17"/>
      <c r="P487" s="17"/>
      <c r="Q487" s="13"/>
      <c r="R487" s="13"/>
    </row>
    <row r="488" spans="1:18" x14ac:dyDescent="0.2">
      <c r="A488" s="44"/>
      <c r="B488" s="67"/>
      <c r="C488" s="81"/>
      <c r="D488" s="68"/>
      <c r="E488" s="91"/>
      <c r="F488" s="47"/>
      <c r="G488" s="48"/>
      <c r="H488" s="76"/>
      <c r="I488" s="51"/>
      <c r="J488" s="51"/>
      <c r="K488" s="49"/>
      <c r="L488" s="50"/>
      <c r="M488" s="46"/>
      <c r="N488" s="17"/>
      <c r="O488" s="17"/>
      <c r="P488" s="17"/>
      <c r="Q488" s="13"/>
      <c r="R488" s="13"/>
    </row>
    <row r="489" spans="1:18" x14ac:dyDescent="0.2">
      <c r="A489" s="44"/>
      <c r="B489" s="67"/>
      <c r="C489" s="81"/>
      <c r="D489" s="68"/>
      <c r="E489" s="91"/>
      <c r="F489" s="47"/>
      <c r="G489" s="48"/>
      <c r="H489" s="76"/>
      <c r="I489" s="51"/>
      <c r="J489" s="51"/>
      <c r="K489" s="49"/>
      <c r="L489" s="50"/>
      <c r="M489" s="46"/>
      <c r="N489" s="17"/>
      <c r="O489" s="17"/>
      <c r="P489" s="17"/>
      <c r="Q489" s="13"/>
      <c r="R489" s="13"/>
    </row>
    <row r="490" spans="1:18" x14ac:dyDescent="0.2">
      <c r="A490" s="44"/>
      <c r="B490" s="67"/>
      <c r="C490" s="81"/>
      <c r="D490" s="68"/>
      <c r="E490" s="95"/>
      <c r="F490" s="47"/>
      <c r="G490" s="48"/>
      <c r="H490" s="76"/>
      <c r="I490" s="51"/>
      <c r="J490" s="51"/>
      <c r="K490" s="49"/>
      <c r="L490" s="50"/>
      <c r="M490" s="46"/>
      <c r="N490" s="17"/>
      <c r="O490" s="17"/>
      <c r="P490" s="17"/>
      <c r="Q490" s="13"/>
      <c r="R490" s="13"/>
    </row>
    <row r="491" spans="1:18" x14ac:dyDescent="0.2">
      <c r="A491" s="44"/>
      <c r="B491" s="67"/>
      <c r="C491" s="81"/>
      <c r="D491" s="68"/>
      <c r="E491" s="91"/>
      <c r="F491" s="47"/>
      <c r="G491" s="48"/>
      <c r="H491" s="76"/>
      <c r="I491" s="51"/>
      <c r="J491" s="51"/>
      <c r="K491" s="49"/>
      <c r="L491" s="50"/>
      <c r="M491" s="46"/>
      <c r="N491" s="17"/>
      <c r="O491" s="17"/>
      <c r="P491" s="17"/>
      <c r="Q491" s="13"/>
      <c r="R491" s="13"/>
    </row>
    <row r="492" spans="1:18" x14ac:dyDescent="0.2">
      <c r="A492" s="44"/>
      <c r="B492" s="67"/>
      <c r="C492" s="81"/>
      <c r="D492" s="68"/>
      <c r="E492" s="91"/>
      <c r="F492" s="47"/>
      <c r="G492" s="48"/>
      <c r="H492" s="76"/>
      <c r="I492" s="51"/>
      <c r="J492" s="51"/>
      <c r="K492" s="49"/>
      <c r="L492" s="50"/>
      <c r="M492" s="46"/>
      <c r="N492" s="17"/>
      <c r="O492" s="17"/>
      <c r="P492" s="17"/>
      <c r="Q492" s="13"/>
      <c r="R492" s="13"/>
    </row>
    <row r="493" spans="1:18" x14ac:dyDescent="0.2">
      <c r="A493" s="44"/>
      <c r="B493" s="67"/>
      <c r="C493" s="81"/>
      <c r="D493" s="68"/>
      <c r="E493" s="95"/>
      <c r="F493" s="47"/>
      <c r="G493" s="48"/>
      <c r="H493" s="76"/>
      <c r="I493" s="51"/>
      <c r="J493" s="51"/>
      <c r="K493" s="49"/>
      <c r="L493" s="50"/>
      <c r="M493" s="46"/>
      <c r="N493" s="17"/>
      <c r="O493" s="17"/>
      <c r="P493" s="17"/>
      <c r="Q493" s="13"/>
      <c r="R493" s="13"/>
    </row>
    <row r="494" spans="1:18" x14ac:dyDescent="0.2">
      <c r="A494" s="44"/>
      <c r="B494" s="67"/>
      <c r="C494" s="81"/>
      <c r="D494" s="68"/>
      <c r="E494" s="91"/>
      <c r="F494" s="47"/>
      <c r="G494" s="48"/>
      <c r="H494" s="76"/>
      <c r="I494" s="51"/>
      <c r="J494" s="51"/>
      <c r="K494" s="49"/>
      <c r="L494" s="50"/>
      <c r="M494" s="46"/>
      <c r="N494" s="17"/>
      <c r="O494" s="17"/>
      <c r="P494" s="17"/>
      <c r="Q494" s="13"/>
      <c r="R494" s="13"/>
    </row>
    <row r="495" spans="1:18" x14ac:dyDescent="0.2">
      <c r="A495" s="44"/>
      <c r="B495" s="67"/>
      <c r="C495" s="81"/>
      <c r="D495" s="68"/>
      <c r="E495" s="96"/>
      <c r="F495" s="47"/>
      <c r="G495" s="48"/>
      <c r="H495" s="76"/>
      <c r="I495" s="51"/>
      <c r="J495" s="51"/>
      <c r="K495" s="49"/>
      <c r="L495" s="50"/>
      <c r="M495" s="46"/>
      <c r="N495" s="17"/>
      <c r="O495" s="17"/>
      <c r="P495" s="17"/>
      <c r="Q495" s="13"/>
      <c r="R495" s="13"/>
    </row>
    <row r="496" spans="1:18" x14ac:dyDescent="0.2">
      <c r="A496" s="44"/>
      <c r="B496" s="67"/>
      <c r="C496" s="81"/>
      <c r="D496" s="68"/>
      <c r="E496" s="95"/>
      <c r="F496" s="47"/>
      <c r="G496" s="48"/>
      <c r="H496" s="76"/>
      <c r="I496" s="51"/>
      <c r="J496" s="51"/>
      <c r="K496" s="49"/>
      <c r="L496" s="50"/>
      <c r="M496" s="46"/>
      <c r="N496" s="17"/>
      <c r="O496" s="17"/>
      <c r="P496" s="17"/>
      <c r="Q496" s="13"/>
      <c r="R496" s="13"/>
    </row>
    <row r="497" spans="1:18" x14ac:dyDescent="0.2">
      <c r="A497" s="44"/>
      <c r="B497" s="67"/>
      <c r="C497" s="81"/>
      <c r="D497" s="68"/>
      <c r="E497" s="95"/>
      <c r="F497" s="47"/>
      <c r="G497" s="48"/>
      <c r="H497" s="76"/>
      <c r="I497" s="51"/>
      <c r="J497" s="51"/>
      <c r="K497" s="49"/>
      <c r="L497" s="50"/>
      <c r="M497" s="46"/>
      <c r="N497" s="17"/>
      <c r="O497" s="17"/>
      <c r="P497" s="17"/>
      <c r="Q497" s="13"/>
      <c r="R497" s="13"/>
    </row>
    <row r="498" spans="1:18" x14ac:dyDescent="0.2">
      <c r="A498" s="44"/>
      <c r="B498" s="67"/>
      <c r="C498" s="81"/>
      <c r="D498" s="68"/>
      <c r="E498" s="95"/>
      <c r="F498" s="47"/>
      <c r="G498" s="48"/>
      <c r="H498" s="76"/>
      <c r="I498" s="51"/>
      <c r="J498" s="51"/>
      <c r="K498" s="49"/>
      <c r="L498" s="50"/>
      <c r="M498" s="46"/>
      <c r="N498" s="17"/>
      <c r="O498" s="17"/>
      <c r="P498" s="17"/>
      <c r="Q498" s="13"/>
      <c r="R498" s="13"/>
    </row>
    <row r="499" spans="1:18" x14ac:dyDescent="0.2">
      <c r="A499" s="44"/>
      <c r="B499" s="67"/>
      <c r="C499" s="81"/>
      <c r="D499" s="68"/>
      <c r="E499" s="95"/>
      <c r="F499" s="47"/>
      <c r="G499" s="48"/>
      <c r="H499" s="76"/>
      <c r="I499" s="51"/>
      <c r="J499" s="51"/>
      <c r="K499" s="49"/>
      <c r="L499" s="50"/>
      <c r="M499" s="46"/>
      <c r="N499" s="17"/>
      <c r="O499" s="17"/>
      <c r="P499" s="17"/>
      <c r="Q499" s="13"/>
      <c r="R499" s="13"/>
    </row>
    <row r="500" spans="1:18" x14ac:dyDescent="0.2">
      <c r="A500" s="44"/>
      <c r="B500" s="67"/>
      <c r="C500" s="81"/>
      <c r="D500" s="68"/>
      <c r="E500" s="87"/>
      <c r="F500" s="47"/>
      <c r="G500" s="48"/>
      <c r="H500" s="76"/>
      <c r="I500" s="51"/>
      <c r="J500" s="51"/>
      <c r="K500" s="49"/>
      <c r="L500" s="50"/>
      <c r="M500" s="46"/>
      <c r="N500" s="17"/>
      <c r="O500" s="17"/>
      <c r="P500" s="17"/>
      <c r="Q500" s="13"/>
      <c r="R500" s="13"/>
    </row>
    <row r="501" spans="1:18" x14ac:dyDescent="0.2">
      <c r="A501" s="44"/>
      <c r="B501" s="67"/>
      <c r="C501" s="81"/>
      <c r="D501" s="68"/>
      <c r="E501" s="87"/>
      <c r="F501" s="47"/>
      <c r="G501" s="48"/>
      <c r="H501" s="76"/>
      <c r="I501" s="51"/>
      <c r="J501" s="51"/>
      <c r="K501" s="49"/>
      <c r="L501" s="50"/>
      <c r="M501" s="46"/>
      <c r="N501" s="17"/>
      <c r="O501" s="17"/>
      <c r="P501" s="17"/>
      <c r="Q501" s="13"/>
      <c r="R501" s="13"/>
    </row>
    <row r="502" spans="1:18" x14ac:dyDescent="0.2">
      <c r="A502" s="44"/>
      <c r="B502" s="67"/>
      <c r="C502" s="81"/>
      <c r="D502" s="68"/>
      <c r="E502" s="87"/>
      <c r="F502" s="47"/>
      <c r="G502" s="48"/>
      <c r="H502" s="76"/>
      <c r="I502" s="51"/>
      <c r="J502" s="51"/>
      <c r="K502" s="49"/>
      <c r="L502" s="50"/>
      <c r="M502" s="46"/>
      <c r="N502" s="17"/>
      <c r="O502" s="17"/>
      <c r="P502" s="17"/>
      <c r="Q502" s="13"/>
      <c r="R502" s="13"/>
    </row>
    <row r="503" spans="1:18" x14ac:dyDescent="0.2">
      <c r="A503" s="44"/>
      <c r="B503" s="67"/>
      <c r="C503" s="81"/>
      <c r="D503" s="68"/>
      <c r="E503" s="91"/>
      <c r="F503" s="47"/>
      <c r="G503" s="48"/>
      <c r="H503" s="76"/>
      <c r="I503" s="51"/>
      <c r="J503" s="51"/>
      <c r="K503" s="49"/>
      <c r="L503" s="50"/>
      <c r="M503" s="46"/>
      <c r="N503" s="17"/>
      <c r="O503" s="17"/>
      <c r="P503" s="17"/>
      <c r="Q503" s="13"/>
      <c r="R503" s="13"/>
    </row>
    <row r="504" spans="1:18" x14ac:dyDescent="0.2">
      <c r="A504" s="44"/>
      <c r="B504" s="67"/>
      <c r="C504" s="81"/>
      <c r="D504" s="68"/>
      <c r="E504" s="87"/>
      <c r="F504" s="47"/>
      <c r="G504" s="48"/>
      <c r="H504" s="76"/>
      <c r="I504" s="51"/>
      <c r="J504" s="51"/>
      <c r="K504" s="49"/>
      <c r="L504" s="50"/>
      <c r="M504" s="46"/>
      <c r="N504" s="17"/>
      <c r="O504" s="17"/>
      <c r="P504" s="17"/>
      <c r="Q504" s="13"/>
      <c r="R504" s="13"/>
    </row>
    <row r="505" spans="1:18" x14ac:dyDescent="0.2">
      <c r="A505" s="44"/>
      <c r="B505" s="67"/>
      <c r="C505" s="81"/>
      <c r="D505" s="69"/>
      <c r="E505" s="87"/>
      <c r="F505" s="47"/>
      <c r="G505" s="48"/>
      <c r="H505" s="76"/>
      <c r="I505" s="51"/>
      <c r="J505" s="51"/>
      <c r="K505" s="49"/>
      <c r="L505" s="50"/>
      <c r="M505" s="46"/>
      <c r="N505" s="17"/>
      <c r="O505" s="17"/>
      <c r="P505" s="17"/>
      <c r="Q505" s="13"/>
      <c r="R505" s="13"/>
    </row>
    <row r="506" spans="1:18" x14ac:dyDescent="0.2">
      <c r="A506" s="44"/>
      <c r="B506" s="67"/>
      <c r="C506" s="81"/>
      <c r="D506" s="68"/>
      <c r="E506" s="87"/>
      <c r="F506" s="47"/>
      <c r="G506" s="48"/>
      <c r="H506" s="76"/>
      <c r="I506" s="51"/>
      <c r="J506" s="51"/>
      <c r="K506" s="49"/>
      <c r="L506" s="50"/>
      <c r="M506" s="46"/>
      <c r="N506" s="17"/>
      <c r="O506" s="17"/>
      <c r="P506" s="17"/>
      <c r="Q506" s="13"/>
      <c r="R506" s="13"/>
    </row>
    <row r="507" spans="1:18" x14ac:dyDescent="0.2">
      <c r="A507" s="44"/>
      <c r="B507" s="67"/>
      <c r="C507" s="81"/>
      <c r="D507" s="69"/>
      <c r="E507" s="87"/>
      <c r="F507" s="47"/>
      <c r="G507" s="48"/>
      <c r="H507" s="76"/>
      <c r="I507" s="51"/>
      <c r="J507" s="51"/>
      <c r="K507" s="49"/>
      <c r="L507" s="50"/>
      <c r="M507" s="46"/>
      <c r="N507" s="17"/>
      <c r="O507" s="17"/>
      <c r="P507" s="17"/>
      <c r="Q507" s="13"/>
      <c r="R507" s="13"/>
    </row>
    <row r="508" spans="1:18" x14ac:dyDescent="0.2">
      <c r="A508" s="44"/>
      <c r="B508" s="67"/>
      <c r="C508" s="81"/>
      <c r="D508" s="68"/>
      <c r="E508" s="87"/>
      <c r="F508" s="47"/>
      <c r="G508" s="48"/>
      <c r="H508" s="76"/>
      <c r="I508" s="51"/>
      <c r="J508" s="51"/>
      <c r="K508" s="49"/>
      <c r="L508" s="50"/>
      <c r="M508" s="46"/>
      <c r="N508" s="17"/>
      <c r="O508" s="17"/>
      <c r="P508" s="17"/>
      <c r="Q508" s="13"/>
      <c r="R508" s="13"/>
    </row>
    <row r="509" spans="1:18" x14ac:dyDescent="0.2">
      <c r="A509" s="44"/>
      <c r="B509" s="70"/>
      <c r="C509" s="82"/>
      <c r="D509" s="68"/>
      <c r="E509" s="89"/>
      <c r="F509" s="47"/>
      <c r="G509" s="48"/>
      <c r="H509" s="76"/>
      <c r="I509" s="51"/>
      <c r="J509" s="51"/>
      <c r="K509" s="49"/>
      <c r="L509" s="50"/>
      <c r="M509" s="46"/>
      <c r="N509" s="17"/>
      <c r="O509" s="17"/>
      <c r="P509" s="17"/>
      <c r="Q509" s="13"/>
      <c r="R509" s="13"/>
    </row>
    <row r="510" spans="1:18" x14ac:dyDescent="0.2">
      <c r="A510" s="44"/>
      <c r="B510" s="67"/>
      <c r="C510" s="81"/>
      <c r="D510" s="68"/>
      <c r="E510" s="87"/>
      <c r="F510" s="47"/>
      <c r="G510" s="48"/>
      <c r="H510" s="76"/>
      <c r="I510" s="51"/>
      <c r="J510" s="51"/>
      <c r="K510" s="49"/>
      <c r="L510" s="50"/>
      <c r="M510" s="46"/>
      <c r="N510" s="17"/>
      <c r="O510" s="17"/>
      <c r="P510" s="17"/>
      <c r="Q510" s="13"/>
      <c r="R510" s="13"/>
    </row>
    <row r="511" spans="1:18" x14ac:dyDescent="0.2">
      <c r="A511" s="44"/>
      <c r="B511" s="67"/>
      <c r="C511" s="81"/>
      <c r="D511" s="68"/>
      <c r="E511" s="87"/>
      <c r="F511" s="47"/>
      <c r="G511" s="48"/>
      <c r="H511" s="76"/>
      <c r="I511" s="51"/>
      <c r="J511" s="51"/>
      <c r="K511" s="49"/>
      <c r="L511" s="50"/>
      <c r="M511" s="46"/>
      <c r="N511" s="17"/>
      <c r="O511" s="17"/>
      <c r="P511" s="17"/>
      <c r="Q511" s="13"/>
      <c r="R511" s="13"/>
    </row>
    <row r="512" spans="1:18" x14ac:dyDescent="0.2">
      <c r="A512" s="44"/>
      <c r="B512" s="67"/>
      <c r="C512" s="81"/>
      <c r="D512" s="68"/>
      <c r="E512" s="87"/>
      <c r="F512" s="47"/>
      <c r="G512" s="48"/>
      <c r="H512" s="76"/>
      <c r="I512" s="51"/>
      <c r="J512" s="51"/>
      <c r="K512" s="49"/>
      <c r="L512" s="50"/>
      <c r="M512" s="46"/>
      <c r="N512" s="17"/>
      <c r="O512" s="17"/>
      <c r="P512" s="17"/>
      <c r="Q512" s="13"/>
      <c r="R512" s="13"/>
    </row>
    <row r="513" spans="1:18" x14ac:dyDescent="0.2">
      <c r="A513" s="44"/>
      <c r="B513" s="67"/>
      <c r="C513" s="81"/>
      <c r="D513" s="68"/>
      <c r="E513" s="87"/>
      <c r="F513" s="47"/>
      <c r="G513" s="48"/>
      <c r="H513" s="76"/>
      <c r="I513" s="51"/>
      <c r="J513" s="51"/>
      <c r="K513" s="49"/>
      <c r="L513" s="50"/>
      <c r="M513" s="46"/>
      <c r="N513" s="17"/>
      <c r="O513" s="17"/>
      <c r="P513" s="17"/>
      <c r="Q513" s="13"/>
      <c r="R513" s="13"/>
    </row>
    <row r="514" spans="1:18" x14ac:dyDescent="0.2">
      <c r="A514" s="44"/>
      <c r="B514" s="67"/>
      <c r="C514" s="81"/>
      <c r="D514" s="68"/>
      <c r="E514" s="87"/>
      <c r="F514" s="47"/>
      <c r="G514" s="48"/>
      <c r="H514" s="76"/>
      <c r="I514" s="51"/>
      <c r="J514" s="51"/>
      <c r="K514" s="49"/>
      <c r="L514" s="50"/>
      <c r="M514" s="46"/>
      <c r="N514" s="17"/>
      <c r="O514" s="17"/>
      <c r="P514" s="17"/>
      <c r="Q514" s="13"/>
      <c r="R514" s="13"/>
    </row>
    <row r="515" spans="1:18" x14ac:dyDescent="0.2">
      <c r="A515" s="44"/>
      <c r="B515" s="67"/>
      <c r="C515" s="83"/>
      <c r="D515" s="69"/>
      <c r="E515" s="87"/>
      <c r="F515" s="47"/>
      <c r="G515" s="48"/>
      <c r="H515" s="76"/>
      <c r="I515" s="51"/>
      <c r="J515" s="51"/>
      <c r="K515" s="49"/>
      <c r="L515" s="50"/>
      <c r="M515" s="46"/>
      <c r="N515" s="17"/>
      <c r="O515" s="17"/>
      <c r="P515" s="17"/>
      <c r="Q515" s="13"/>
      <c r="R515" s="13"/>
    </row>
    <row r="516" spans="1:18" x14ac:dyDescent="0.2">
      <c r="A516" s="44"/>
      <c r="B516" s="67"/>
      <c r="C516" s="81"/>
      <c r="D516" s="68"/>
      <c r="E516" s="87"/>
      <c r="F516" s="47"/>
      <c r="G516" s="48"/>
      <c r="H516" s="76"/>
      <c r="I516" s="51"/>
      <c r="J516" s="51"/>
      <c r="K516" s="49"/>
      <c r="L516" s="50"/>
      <c r="M516" s="46"/>
      <c r="N516" s="17"/>
      <c r="O516" s="17"/>
      <c r="P516" s="17"/>
      <c r="Q516" s="13"/>
      <c r="R516" s="13"/>
    </row>
    <row r="517" spans="1:18" x14ac:dyDescent="0.2">
      <c r="A517" s="44"/>
      <c r="B517" s="67"/>
      <c r="C517" s="81"/>
      <c r="D517" s="69"/>
      <c r="E517" s="91"/>
      <c r="F517" s="47"/>
      <c r="G517" s="48"/>
      <c r="H517" s="76"/>
      <c r="I517" s="51"/>
      <c r="J517" s="51"/>
      <c r="K517" s="49"/>
      <c r="L517" s="50"/>
      <c r="M517" s="46"/>
      <c r="N517" s="17"/>
      <c r="O517" s="17"/>
      <c r="P517" s="17"/>
      <c r="Q517" s="13"/>
      <c r="R517" s="13"/>
    </row>
    <row r="518" spans="1:18" x14ac:dyDescent="0.2">
      <c r="A518" s="44"/>
      <c r="B518" s="67"/>
      <c r="C518" s="81"/>
      <c r="D518" s="68"/>
      <c r="E518" s="91"/>
      <c r="F518" s="47"/>
      <c r="G518" s="48"/>
      <c r="H518" s="76"/>
      <c r="I518" s="51"/>
      <c r="J518" s="51"/>
      <c r="K518" s="49"/>
      <c r="L518" s="50"/>
      <c r="M518" s="46"/>
      <c r="N518" s="17"/>
      <c r="O518" s="17"/>
      <c r="P518" s="17"/>
      <c r="Q518" s="13"/>
      <c r="R518" s="13"/>
    </row>
    <row r="519" spans="1:18" x14ac:dyDescent="0.2">
      <c r="A519" s="44"/>
      <c r="B519" s="67"/>
      <c r="C519" s="81"/>
      <c r="D519" s="68"/>
      <c r="E519" s="91"/>
      <c r="F519" s="47"/>
      <c r="G519" s="48"/>
      <c r="H519" s="76"/>
      <c r="I519" s="51"/>
      <c r="J519" s="51"/>
      <c r="K519" s="49"/>
      <c r="L519" s="50"/>
      <c r="M519" s="46"/>
      <c r="N519" s="17"/>
      <c r="O519" s="17"/>
      <c r="P519" s="17"/>
      <c r="Q519" s="13"/>
      <c r="R519" s="13"/>
    </row>
    <row r="520" spans="1:18" x14ac:dyDescent="0.2">
      <c r="A520" s="44"/>
      <c r="B520" s="67"/>
      <c r="C520" s="81"/>
      <c r="D520" s="68"/>
      <c r="E520" s="91"/>
      <c r="F520" s="47"/>
      <c r="G520" s="48"/>
      <c r="H520" s="76"/>
      <c r="I520" s="51"/>
      <c r="J520" s="51"/>
      <c r="K520" s="49"/>
      <c r="L520" s="50"/>
      <c r="M520" s="46"/>
      <c r="N520" s="17"/>
      <c r="O520" s="17"/>
      <c r="P520" s="17"/>
      <c r="Q520" s="13"/>
      <c r="R520" s="13"/>
    </row>
    <row r="521" spans="1:18" x14ac:dyDescent="0.2">
      <c r="A521" s="44"/>
      <c r="B521" s="67"/>
      <c r="C521" s="81"/>
      <c r="D521" s="68"/>
      <c r="E521" s="91"/>
      <c r="F521" s="47"/>
      <c r="G521" s="48"/>
      <c r="H521" s="76"/>
      <c r="I521" s="51"/>
      <c r="J521" s="51"/>
      <c r="K521" s="49"/>
      <c r="L521" s="50"/>
      <c r="M521" s="46"/>
      <c r="N521" s="17"/>
      <c r="O521" s="17"/>
      <c r="P521" s="17"/>
      <c r="Q521" s="13"/>
      <c r="R521" s="13"/>
    </row>
    <row r="522" spans="1:18" x14ac:dyDescent="0.2">
      <c r="A522" s="44"/>
      <c r="B522" s="67"/>
      <c r="C522" s="81"/>
      <c r="D522" s="68"/>
      <c r="E522" s="91"/>
      <c r="F522" s="47"/>
      <c r="G522" s="48"/>
      <c r="H522" s="76"/>
      <c r="I522" s="51"/>
      <c r="J522" s="51"/>
      <c r="K522" s="49"/>
      <c r="L522" s="50"/>
      <c r="M522" s="46"/>
      <c r="N522" s="17"/>
      <c r="O522" s="17"/>
      <c r="P522" s="17"/>
      <c r="Q522" s="13"/>
      <c r="R522" s="13"/>
    </row>
    <row r="523" spans="1:18" x14ac:dyDescent="0.2">
      <c r="A523" s="44"/>
      <c r="B523" s="67"/>
      <c r="C523" s="81"/>
      <c r="D523" s="68"/>
      <c r="E523" s="91"/>
      <c r="F523" s="47"/>
      <c r="G523" s="48"/>
      <c r="H523" s="76"/>
      <c r="I523" s="51"/>
      <c r="J523" s="51"/>
      <c r="K523" s="49"/>
      <c r="L523" s="50"/>
      <c r="M523" s="46"/>
      <c r="N523" s="17"/>
      <c r="O523" s="17"/>
      <c r="P523" s="17"/>
      <c r="Q523" s="13"/>
      <c r="R523" s="13"/>
    </row>
    <row r="524" spans="1:18" x14ac:dyDescent="0.2">
      <c r="A524" s="44"/>
      <c r="B524" s="67"/>
      <c r="C524" s="81"/>
      <c r="D524" s="68"/>
      <c r="E524" s="91"/>
      <c r="F524" s="47"/>
      <c r="G524" s="48"/>
      <c r="H524" s="76"/>
      <c r="I524" s="51"/>
      <c r="J524" s="51"/>
      <c r="K524" s="49"/>
      <c r="L524" s="50"/>
      <c r="M524" s="46"/>
      <c r="N524" s="17"/>
      <c r="O524" s="17"/>
      <c r="P524" s="17"/>
      <c r="Q524" s="13"/>
      <c r="R524" s="13"/>
    </row>
    <row r="525" spans="1:18" x14ac:dyDescent="0.2">
      <c r="A525" s="44"/>
      <c r="B525" s="67"/>
      <c r="C525" s="81"/>
      <c r="D525" s="68"/>
      <c r="E525" s="91"/>
      <c r="F525" s="47"/>
      <c r="G525" s="48"/>
      <c r="H525" s="76"/>
      <c r="I525" s="51"/>
      <c r="J525" s="51"/>
      <c r="K525" s="49"/>
      <c r="L525" s="50"/>
      <c r="M525" s="46"/>
      <c r="N525" s="17"/>
      <c r="O525" s="17"/>
      <c r="P525" s="17"/>
    </row>
    <row r="526" spans="1:18" x14ac:dyDescent="0.2">
      <c r="A526" s="44"/>
      <c r="B526" s="67"/>
      <c r="C526" s="81"/>
      <c r="D526" s="68"/>
      <c r="E526" s="91"/>
      <c r="F526" s="47"/>
      <c r="G526" s="48"/>
      <c r="H526" s="76"/>
      <c r="I526" s="51"/>
      <c r="J526" s="51"/>
      <c r="K526" s="49"/>
      <c r="L526" s="50"/>
      <c r="M526" s="46"/>
      <c r="N526" s="17"/>
      <c r="O526" s="17"/>
      <c r="P526" s="17"/>
    </row>
    <row r="527" spans="1:18" x14ac:dyDescent="0.2">
      <c r="A527" s="44"/>
      <c r="B527" s="67"/>
      <c r="C527" s="81"/>
      <c r="D527" s="68"/>
      <c r="E527" s="91"/>
      <c r="F527" s="47"/>
      <c r="G527" s="48"/>
      <c r="H527" s="76"/>
      <c r="I527" s="51"/>
      <c r="J527" s="51"/>
      <c r="K527" s="49"/>
      <c r="L527" s="50"/>
      <c r="M527" s="46"/>
      <c r="N527" s="17"/>
      <c r="O527" s="17"/>
      <c r="P527" s="17"/>
    </row>
    <row r="528" spans="1:18" x14ac:dyDescent="0.2">
      <c r="A528" s="44"/>
      <c r="B528" s="67"/>
      <c r="C528" s="81"/>
      <c r="D528" s="68"/>
      <c r="E528" s="91"/>
      <c r="F528" s="47"/>
      <c r="G528" s="48"/>
      <c r="H528" s="76"/>
      <c r="I528" s="51"/>
      <c r="J528" s="51"/>
      <c r="K528" s="49"/>
      <c r="L528" s="50"/>
      <c r="M528" s="46"/>
      <c r="N528" s="17"/>
      <c r="O528" s="17"/>
      <c r="P528" s="17"/>
    </row>
    <row r="529" spans="1:16" x14ac:dyDescent="0.2">
      <c r="A529" s="44"/>
      <c r="B529" s="67"/>
      <c r="C529" s="81"/>
      <c r="D529" s="68"/>
      <c r="E529" s="91"/>
      <c r="F529" s="47"/>
      <c r="G529" s="48"/>
      <c r="H529" s="76"/>
      <c r="I529" s="51"/>
      <c r="J529" s="51"/>
      <c r="K529" s="49"/>
      <c r="L529" s="50"/>
      <c r="M529" s="46"/>
      <c r="N529" s="17"/>
      <c r="O529" s="17"/>
      <c r="P529" s="17"/>
    </row>
    <row r="530" spans="1:16" x14ac:dyDescent="0.2">
      <c r="A530" s="44"/>
      <c r="B530" s="67"/>
      <c r="C530" s="81"/>
      <c r="D530" s="68"/>
      <c r="E530" s="91"/>
      <c r="F530" s="47"/>
      <c r="G530" s="48"/>
      <c r="H530" s="76"/>
      <c r="I530" s="51"/>
      <c r="J530" s="51"/>
      <c r="K530" s="49"/>
      <c r="L530" s="50"/>
      <c r="M530" s="46"/>
      <c r="N530" s="17"/>
      <c r="O530" s="17"/>
      <c r="P530" s="17"/>
    </row>
    <row r="531" spans="1:16" x14ac:dyDescent="0.2">
      <c r="A531" s="44"/>
      <c r="B531" s="70"/>
      <c r="C531" s="81"/>
      <c r="D531" s="68"/>
      <c r="E531" s="91"/>
      <c r="F531" s="47"/>
      <c r="G531" s="48"/>
      <c r="H531" s="76"/>
      <c r="I531" s="51"/>
      <c r="J531" s="51"/>
      <c r="K531" s="49"/>
      <c r="L531" s="50"/>
      <c r="M531" s="46"/>
      <c r="N531" s="17"/>
      <c r="O531" s="17"/>
      <c r="P531" s="17"/>
    </row>
    <row r="532" spans="1:16" x14ac:dyDescent="0.2">
      <c r="A532" s="44"/>
      <c r="B532" s="67"/>
      <c r="C532" s="83"/>
      <c r="D532" s="68"/>
      <c r="E532" s="91"/>
      <c r="F532" s="47"/>
      <c r="G532" s="48"/>
      <c r="H532" s="76"/>
      <c r="I532" s="51"/>
      <c r="J532" s="51"/>
      <c r="K532" s="49"/>
      <c r="L532" s="50"/>
      <c r="M532" s="46"/>
      <c r="N532" s="17"/>
      <c r="O532" s="17"/>
      <c r="P532" s="17"/>
    </row>
    <row r="533" spans="1:16" x14ac:dyDescent="0.2">
      <c r="A533" s="44"/>
      <c r="B533" s="43"/>
      <c r="C533" s="80"/>
      <c r="D533" s="66"/>
      <c r="E533" s="97"/>
      <c r="F533" s="47"/>
      <c r="G533" s="48"/>
      <c r="H533" s="76"/>
      <c r="I533" s="51"/>
      <c r="J533" s="51"/>
      <c r="K533" s="49"/>
      <c r="L533" s="50"/>
      <c r="M533" s="46"/>
      <c r="N533" s="17"/>
      <c r="O533" s="17"/>
      <c r="P533" s="17"/>
    </row>
    <row r="534" spans="1:16" x14ac:dyDescent="0.2">
      <c r="A534" s="44"/>
      <c r="B534" s="43"/>
      <c r="C534" s="80"/>
      <c r="D534" s="68"/>
      <c r="E534" s="97"/>
      <c r="F534" s="47"/>
      <c r="G534" s="48"/>
      <c r="H534" s="76"/>
      <c r="I534" s="51"/>
      <c r="J534" s="51"/>
      <c r="K534" s="49"/>
      <c r="L534" s="50"/>
      <c r="M534" s="46"/>
      <c r="N534" s="17"/>
      <c r="O534" s="17"/>
      <c r="P534" s="17"/>
    </row>
    <row r="535" spans="1:16" x14ac:dyDescent="0.2">
      <c r="A535" s="44"/>
      <c r="B535" s="43"/>
      <c r="C535" s="80"/>
      <c r="D535" s="66"/>
      <c r="E535" s="97"/>
      <c r="F535" s="47"/>
      <c r="G535" s="48"/>
      <c r="H535" s="76"/>
      <c r="I535" s="51"/>
      <c r="J535" s="51"/>
      <c r="K535" s="49"/>
      <c r="L535" s="50"/>
      <c r="M535" s="46"/>
      <c r="N535" s="17"/>
      <c r="O535" s="17"/>
      <c r="P535" s="17"/>
    </row>
    <row r="536" spans="1:16" x14ac:dyDescent="0.2">
      <c r="A536" s="44"/>
      <c r="B536" s="43"/>
      <c r="C536" s="80"/>
      <c r="D536" s="66"/>
      <c r="E536" s="97"/>
      <c r="F536" s="47"/>
      <c r="G536" s="48"/>
      <c r="H536" s="76"/>
      <c r="I536" s="51"/>
      <c r="J536" s="51"/>
      <c r="K536" s="49"/>
      <c r="L536" s="50"/>
      <c r="M536" s="46"/>
      <c r="N536" s="17"/>
      <c r="O536" s="17"/>
      <c r="P536" s="17"/>
    </row>
    <row r="537" spans="1:16" x14ac:dyDescent="0.2">
      <c r="A537" s="44"/>
      <c r="B537" s="73"/>
      <c r="C537" s="80"/>
      <c r="D537" s="68"/>
      <c r="E537" s="97"/>
      <c r="F537" s="47"/>
      <c r="G537" s="48"/>
      <c r="H537" s="76"/>
      <c r="I537" s="51"/>
      <c r="J537" s="51"/>
      <c r="K537" s="49"/>
      <c r="L537" s="50"/>
      <c r="M537" s="46"/>
      <c r="N537" s="17"/>
      <c r="O537" s="17"/>
      <c r="P537" s="17"/>
    </row>
    <row r="538" spans="1:16" x14ac:dyDescent="0.2">
      <c r="A538" s="20"/>
      <c r="B538" s="20"/>
      <c r="C538" s="53"/>
      <c r="D538" s="84"/>
      <c r="E538" s="98"/>
      <c r="F538" s="54"/>
      <c r="G538" s="55"/>
      <c r="H538" s="77"/>
      <c r="I538" s="56"/>
      <c r="J538" s="56"/>
      <c r="K538" s="57"/>
      <c r="L538" s="52"/>
    </row>
    <row r="539" spans="1:16" x14ac:dyDescent="0.2">
      <c r="A539" s="20"/>
      <c r="B539" s="20"/>
      <c r="C539" s="53"/>
      <c r="D539" s="84"/>
      <c r="E539" s="98"/>
      <c r="F539" s="54"/>
      <c r="G539" s="55"/>
      <c r="H539" s="77"/>
      <c r="I539" s="56"/>
      <c r="J539" s="56"/>
      <c r="K539" s="57"/>
      <c r="L539" s="52"/>
    </row>
    <row r="540" spans="1:16" x14ac:dyDescent="0.2">
      <c r="A540" s="20"/>
      <c r="B540" s="20"/>
      <c r="C540" s="53"/>
      <c r="D540" s="84"/>
      <c r="E540" s="98"/>
      <c r="F540" s="54"/>
      <c r="G540" s="55"/>
      <c r="H540" s="77"/>
      <c r="I540" s="56"/>
      <c r="J540" s="56"/>
      <c r="K540" s="57"/>
      <c r="L540" s="52"/>
    </row>
    <row r="541" spans="1:16" x14ac:dyDescent="0.2">
      <c r="A541" s="20"/>
      <c r="B541" s="20"/>
      <c r="C541" s="53"/>
      <c r="D541" s="84"/>
      <c r="E541" s="98"/>
      <c r="F541" s="54"/>
      <c r="G541" s="55"/>
      <c r="H541" s="77"/>
      <c r="I541" s="56"/>
      <c r="J541" s="56"/>
      <c r="K541" s="57"/>
      <c r="L541" s="52"/>
    </row>
  </sheetData>
  <autoFilter ref="A1:T261">
    <filterColumn colId="14">
      <filters>
        <filter val="FALSO"/>
      </filters>
    </filterColumn>
  </autoFilter>
  <sortState ref="A2:J217">
    <sortCondition ref="A2"/>
  </sortState>
  <conditionalFormatting sqref="A1">
    <cfRule type="duplicateValues" dxfId="7" priority="10"/>
    <cfRule type="duplicateValues" dxfId="6" priority="11"/>
  </conditionalFormatting>
  <conditionalFormatting sqref="A1">
    <cfRule type="duplicateValues" dxfId="5" priority="7"/>
  </conditionalFormatting>
  <conditionalFormatting sqref="A538:A1048576 A1">
    <cfRule type="duplicateValues" dxfId="4" priority="12"/>
  </conditionalFormatting>
  <conditionalFormatting sqref="A1:A3 A247:A1048576">
    <cfRule type="duplicateValues" dxfId="3" priority="3"/>
  </conditionalFormatting>
  <conditionalFormatting sqref="B1">
    <cfRule type="duplicateValues" dxfId="2" priority="13"/>
    <cfRule type="duplicateValues" dxfId="1" priority="14"/>
  </conditionalFormatting>
  <conditionalFormatting sqref="A4:A246">
    <cfRule type="duplicateValues" dxfId="0" priority="1"/>
  </conditionalFormatting>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workbookViewId="0">
      <selection activeCell="F1" sqref="F1"/>
    </sheetView>
  </sheetViews>
  <sheetFormatPr baseColWidth="10" defaultColWidth="11.42578125" defaultRowHeight="15" x14ac:dyDescent="0.25"/>
  <cols>
    <col min="1" max="1" width="11.42578125" style="42"/>
    <col min="2" max="2" width="39.85546875" style="42" customWidth="1"/>
    <col min="3" max="4" width="11.42578125" style="23" customWidth="1"/>
    <col min="5" max="5" width="14.140625" style="23" customWidth="1"/>
    <col min="6" max="6" width="16.85546875" style="23" customWidth="1"/>
    <col min="7" max="7" width="23" style="23" customWidth="1"/>
    <col min="8" max="8" width="18.140625" style="23" customWidth="1"/>
    <col min="9" max="9" width="24" style="23" customWidth="1"/>
    <col min="10" max="10" width="18.42578125" style="23" customWidth="1"/>
    <col min="11" max="11" width="11.42578125" style="23" customWidth="1"/>
    <col min="12" max="12" width="40.42578125" style="41" customWidth="1"/>
    <col min="13" max="16384" width="11.42578125" style="23"/>
  </cols>
  <sheetData>
    <row r="1" spans="1:12" ht="40.5" x14ac:dyDescent="0.25">
      <c r="A1" s="18" t="s">
        <v>0</v>
      </c>
      <c r="B1" s="18" t="s">
        <v>1</v>
      </c>
      <c r="C1" s="1" t="s">
        <v>2</v>
      </c>
      <c r="D1" s="1" t="s">
        <v>3</v>
      </c>
      <c r="E1" s="2" t="s">
        <v>4</v>
      </c>
      <c r="F1" s="15" t="s">
        <v>329</v>
      </c>
      <c r="G1" s="1" t="s">
        <v>5</v>
      </c>
      <c r="H1" s="1" t="s">
        <v>6</v>
      </c>
      <c r="I1" s="1" t="s">
        <v>10</v>
      </c>
      <c r="J1" s="1" t="s">
        <v>8</v>
      </c>
    </row>
    <row r="2" spans="1:12" x14ac:dyDescent="0.25">
      <c r="A2" s="21"/>
      <c r="B2" s="22"/>
      <c r="C2" s="3"/>
      <c r="D2" s="3"/>
      <c r="E2" s="4"/>
      <c r="F2" s="4"/>
      <c r="G2" s="5"/>
      <c r="H2" s="4"/>
      <c r="I2" s="6"/>
      <c r="J2" s="7"/>
      <c r="L2" s="24"/>
    </row>
    <row r="3" spans="1:12" x14ac:dyDescent="0.25">
      <c r="A3" s="21"/>
      <c r="B3" s="25"/>
      <c r="C3" s="3"/>
      <c r="D3" s="3"/>
      <c r="E3" s="8"/>
      <c r="F3" s="4"/>
      <c r="G3" s="5"/>
      <c r="H3" s="4"/>
      <c r="I3" s="3"/>
      <c r="J3" s="7"/>
      <c r="K3" s="16"/>
      <c r="L3" s="24"/>
    </row>
    <row r="4" spans="1:12" x14ac:dyDescent="0.25">
      <c r="A4" s="21"/>
      <c r="B4" s="22"/>
      <c r="C4" s="3"/>
      <c r="D4" s="3"/>
      <c r="E4" s="8"/>
      <c r="F4" s="4"/>
      <c r="G4" s="5"/>
      <c r="H4" s="4"/>
      <c r="I4" s="6"/>
      <c r="J4" s="7"/>
      <c r="L4" s="24"/>
    </row>
    <row r="5" spans="1:12" x14ac:dyDescent="0.25">
      <c r="A5" s="21"/>
      <c r="B5" s="22"/>
      <c r="C5" s="3"/>
      <c r="D5" s="3"/>
      <c r="E5" s="8"/>
      <c r="F5" s="4"/>
      <c r="G5" s="5"/>
      <c r="H5" s="4"/>
      <c r="I5" s="6"/>
      <c r="J5" s="7"/>
      <c r="L5" s="24"/>
    </row>
    <row r="6" spans="1:12" x14ac:dyDescent="0.25">
      <c r="A6" s="21"/>
      <c r="B6" s="26"/>
      <c r="C6" s="3"/>
      <c r="D6" s="27"/>
      <c r="E6" s="4"/>
      <c r="F6" s="4"/>
      <c r="G6" s="5"/>
      <c r="H6" s="4"/>
      <c r="I6" s="6"/>
      <c r="J6" s="7"/>
      <c r="L6" s="24"/>
    </row>
    <row r="7" spans="1:12" x14ac:dyDescent="0.25">
      <c r="A7" s="21"/>
      <c r="B7" s="26"/>
      <c r="C7" s="3"/>
      <c r="D7" s="27"/>
      <c r="E7" s="4"/>
      <c r="F7" s="4"/>
      <c r="G7" s="5"/>
      <c r="H7" s="4"/>
      <c r="I7" s="6"/>
      <c r="J7" s="7"/>
      <c r="L7" s="24"/>
    </row>
    <row r="8" spans="1:12" x14ac:dyDescent="0.25">
      <c r="A8" s="21"/>
      <c r="B8" s="26"/>
      <c r="C8" s="3"/>
      <c r="D8" s="27"/>
      <c r="E8" s="4"/>
      <c r="F8" s="4"/>
      <c r="G8" s="5"/>
      <c r="H8" s="4"/>
      <c r="I8" s="6"/>
      <c r="J8" s="7"/>
      <c r="L8" s="24"/>
    </row>
    <row r="9" spans="1:12" x14ac:dyDescent="0.25">
      <c r="A9" s="21"/>
      <c r="B9" s="26"/>
      <c r="C9" s="3"/>
      <c r="D9" s="27"/>
      <c r="E9" s="4"/>
      <c r="F9" s="4"/>
      <c r="G9" s="5"/>
      <c r="H9" s="4"/>
      <c r="I9" s="6"/>
      <c r="J9" s="7"/>
      <c r="L9" s="24"/>
    </row>
    <row r="10" spans="1:12" x14ac:dyDescent="0.25">
      <c r="A10" s="21"/>
      <c r="B10" s="26"/>
      <c r="C10" s="3"/>
      <c r="D10" s="27"/>
      <c r="E10" s="4"/>
      <c r="F10" s="4"/>
      <c r="G10" s="5"/>
      <c r="H10" s="4"/>
      <c r="I10" s="6"/>
      <c r="J10" s="7"/>
      <c r="L10" s="24"/>
    </row>
    <row r="11" spans="1:12" x14ac:dyDescent="0.25">
      <c r="A11" s="28"/>
      <c r="B11" s="29"/>
      <c r="C11" s="30"/>
      <c r="D11" s="31"/>
      <c r="E11" s="30"/>
      <c r="F11" s="4"/>
      <c r="G11" s="5"/>
      <c r="H11" s="4"/>
      <c r="I11" s="6"/>
      <c r="J11" s="30"/>
      <c r="L11" s="24"/>
    </row>
    <row r="12" spans="1:12" x14ac:dyDescent="0.25">
      <c r="A12" s="28"/>
      <c r="B12" s="32"/>
      <c r="C12" s="30"/>
      <c r="D12" s="31"/>
      <c r="E12" s="30"/>
      <c r="F12" s="4"/>
      <c r="G12" s="5"/>
      <c r="H12" s="4"/>
      <c r="I12" s="6"/>
      <c r="J12" s="30"/>
      <c r="L12" s="24"/>
    </row>
    <row r="13" spans="1:12" x14ac:dyDescent="0.25">
      <c r="A13" s="28"/>
      <c r="B13" s="33"/>
      <c r="C13" s="30"/>
      <c r="D13" s="31"/>
      <c r="E13" s="30"/>
      <c r="F13" s="30"/>
      <c r="G13" s="5"/>
      <c r="H13" s="4"/>
      <c r="I13" s="6"/>
      <c r="J13" s="30"/>
      <c r="L13" s="24"/>
    </row>
    <row r="14" spans="1:12" x14ac:dyDescent="0.25">
      <c r="A14" s="28"/>
      <c r="B14" s="33"/>
      <c r="C14" s="30"/>
      <c r="D14" s="31"/>
      <c r="E14" s="30"/>
      <c r="F14" s="30"/>
      <c r="G14" s="5"/>
      <c r="H14" s="4"/>
      <c r="I14" s="6"/>
      <c r="J14" s="30"/>
      <c r="L14" s="24"/>
    </row>
    <row r="15" spans="1:12" x14ac:dyDescent="0.25">
      <c r="A15" s="34"/>
      <c r="B15" s="35"/>
      <c r="C15" s="30"/>
      <c r="D15" s="31"/>
      <c r="E15" s="30"/>
      <c r="F15" s="4"/>
      <c r="G15" s="5"/>
      <c r="H15" s="4"/>
      <c r="I15" s="6"/>
      <c r="J15" s="30"/>
      <c r="L15" s="24"/>
    </row>
    <row r="16" spans="1:12" x14ac:dyDescent="0.25">
      <c r="A16" s="34"/>
      <c r="B16" s="35"/>
      <c r="C16" s="30"/>
      <c r="D16" s="31"/>
      <c r="E16" s="30"/>
      <c r="F16" s="4"/>
      <c r="G16" s="5"/>
      <c r="H16" s="4"/>
      <c r="I16" s="6"/>
      <c r="J16" s="30"/>
      <c r="L16" s="24"/>
    </row>
    <row r="17" spans="1:12" x14ac:dyDescent="0.25">
      <c r="A17" s="34"/>
      <c r="B17" s="35"/>
      <c r="C17" s="30"/>
      <c r="D17" s="31"/>
      <c r="E17" s="30"/>
      <c r="F17" s="4"/>
      <c r="G17" s="5"/>
      <c r="H17" s="4"/>
      <c r="I17" s="6"/>
      <c r="J17" s="30"/>
      <c r="L17" s="24"/>
    </row>
    <row r="18" spans="1:12" x14ac:dyDescent="0.25">
      <c r="A18" s="34"/>
      <c r="B18" s="35"/>
      <c r="C18" s="30"/>
      <c r="D18" s="31"/>
      <c r="E18" s="30"/>
      <c r="F18" s="4"/>
      <c r="G18" s="5"/>
      <c r="H18" s="4"/>
      <c r="I18" s="6"/>
      <c r="J18" s="30"/>
      <c r="L18" s="24"/>
    </row>
    <row r="19" spans="1:12" x14ac:dyDescent="0.25">
      <c r="A19" s="34"/>
      <c r="B19" s="35"/>
      <c r="C19" s="30"/>
      <c r="D19" s="31"/>
      <c r="E19" s="30"/>
      <c r="F19" s="4"/>
      <c r="G19" s="5"/>
      <c r="H19" s="4"/>
      <c r="I19" s="6"/>
      <c r="J19" s="30"/>
      <c r="L19" s="24"/>
    </row>
    <row r="20" spans="1:12" x14ac:dyDescent="0.25">
      <c r="A20" s="28"/>
      <c r="B20" s="28"/>
      <c r="C20" s="30"/>
      <c r="D20" s="31"/>
      <c r="E20" s="30"/>
      <c r="F20" s="4"/>
      <c r="G20" s="5"/>
      <c r="H20" s="4"/>
      <c r="I20" s="6"/>
      <c r="J20" s="30"/>
      <c r="L20" s="24"/>
    </row>
    <row r="21" spans="1:12" x14ac:dyDescent="0.25">
      <c r="A21" s="28"/>
      <c r="B21" s="28"/>
      <c r="C21" s="30"/>
      <c r="D21" s="31"/>
      <c r="E21" s="30"/>
      <c r="F21" s="4"/>
      <c r="G21" s="5"/>
      <c r="H21" s="4"/>
      <c r="I21" s="6"/>
      <c r="J21" s="30"/>
      <c r="L21" s="24"/>
    </row>
    <row r="22" spans="1:12" x14ac:dyDescent="0.25">
      <c r="A22" s="28"/>
      <c r="B22" s="28"/>
      <c r="C22" s="30"/>
      <c r="D22" s="31"/>
      <c r="E22" s="30"/>
      <c r="F22" s="4"/>
      <c r="G22" s="5"/>
      <c r="H22" s="4"/>
      <c r="I22" s="6"/>
      <c r="J22" s="30"/>
      <c r="L22" s="24"/>
    </row>
    <row r="23" spans="1:12" x14ac:dyDescent="0.25">
      <c r="A23" s="36"/>
      <c r="B23" s="37"/>
      <c r="C23" s="30"/>
      <c r="D23" s="31"/>
      <c r="E23" s="30"/>
      <c r="F23" s="4"/>
      <c r="G23" s="5"/>
      <c r="H23" s="4"/>
      <c r="I23" s="6"/>
      <c r="J23" s="30"/>
      <c r="L23" s="24"/>
    </row>
    <row r="24" spans="1:12" x14ac:dyDescent="0.25">
      <c r="A24" s="28"/>
      <c r="B24" s="29"/>
      <c r="C24" s="30"/>
      <c r="D24" s="31"/>
      <c r="E24" s="30"/>
      <c r="F24" s="4"/>
      <c r="G24" s="5"/>
      <c r="H24" s="4"/>
      <c r="I24" s="6"/>
      <c r="J24" s="30"/>
      <c r="L24" s="24"/>
    </row>
    <row r="25" spans="1:12" x14ac:dyDescent="0.25">
      <c r="A25" s="28"/>
      <c r="B25" s="28"/>
      <c r="C25" s="30"/>
      <c r="D25" s="31"/>
      <c r="E25" s="30"/>
      <c r="F25" s="4"/>
      <c r="G25" s="5"/>
      <c r="H25" s="4"/>
      <c r="I25" s="6"/>
      <c r="J25" s="30"/>
      <c r="L25" s="24"/>
    </row>
    <row r="26" spans="1:12" x14ac:dyDescent="0.25">
      <c r="A26" s="28"/>
      <c r="B26" s="28"/>
      <c r="C26" s="30"/>
      <c r="D26" s="31"/>
      <c r="E26" s="30"/>
      <c r="F26" s="4"/>
      <c r="G26" s="5"/>
      <c r="H26" s="4"/>
      <c r="I26" s="6"/>
      <c r="J26" s="30"/>
      <c r="L26" s="24"/>
    </row>
    <row r="27" spans="1:12" x14ac:dyDescent="0.25">
      <c r="A27" s="28"/>
      <c r="B27" s="28"/>
      <c r="C27" s="30"/>
      <c r="D27" s="31"/>
      <c r="E27" s="30"/>
      <c r="F27" s="4"/>
      <c r="G27" s="5"/>
      <c r="H27" s="4"/>
      <c r="I27" s="6"/>
      <c r="J27" s="30"/>
      <c r="L27" s="24"/>
    </row>
    <row r="28" spans="1:12" ht="53.25" customHeight="1" x14ac:dyDescent="0.25">
      <c r="A28" s="38"/>
      <c r="B28" s="34"/>
      <c r="C28" s="30"/>
      <c r="D28" s="31"/>
      <c r="E28" s="30"/>
      <c r="F28" s="30"/>
      <c r="G28" s="5"/>
      <c r="H28" s="4"/>
      <c r="I28" s="6"/>
      <c r="J28" s="30"/>
      <c r="L28" s="24"/>
    </row>
    <row r="29" spans="1:12" x14ac:dyDescent="0.25">
      <c r="A29" s="39"/>
      <c r="B29" s="28"/>
      <c r="C29" s="30"/>
      <c r="D29" s="31"/>
      <c r="E29" s="30"/>
      <c r="F29" s="4"/>
      <c r="G29" s="5"/>
      <c r="H29" s="4"/>
      <c r="I29" s="6"/>
      <c r="J29" s="30"/>
      <c r="L29" s="24"/>
    </row>
    <row r="30" spans="1:12" x14ac:dyDescent="0.25">
      <c r="A30" s="39"/>
      <c r="B30" s="37"/>
      <c r="C30" s="30"/>
      <c r="D30" s="31"/>
      <c r="E30" s="30"/>
      <c r="F30" s="4"/>
      <c r="G30" s="5"/>
      <c r="H30" s="4"/>
      <c r="I30" s="6"/>
      <c r="J30" s="30"/>
      <c r="L30" s="24"/>
    </row>
    <row r="31" spans="1:12" x14ac:dyDescent="0.25">
      <c r="A31" s="40"/>
      <c r="B31" s="40"/>
      <c r="C31" s="30"/>
      <c r="D31" s="30"/>
      <c r="E31" s="30"/>
      <c r="F31" s="30"/>
      <c r="G31" s="30"/>
      <c r="H31" s="30"/>
      <c r="I31" s="30"/>
      <c r="J31" s="30"/>
    </row>
    <row r="32" spans="1:12" x14ac:dyDescent="0.25">
      <c r="A32" s="40"/>
      <c r="B32" s="40"/>
      <c r="C32" s="30"/>
      <c r="D32" s="30"/>
      <c r="E32" s="30"/>
      <c r="F32" s="30"/>
      <c r="G32" s="30"/>
      <c r="H32" s="30"/>
      <c r="I32" s="30"/>
      <c r="J32" s="30"/>
    </row>
    <row r="33" spans="1:10" x14ac:dyDescent="0.25">
      <c r="A33" s="40"/>
      <c r="B33" s="40"/>
      <c r="C33" s="30"/>
      <c r="D33" s="30"/>
      <c r="E33" s="30"/>
      <c r="F33" s="30"/>
      <c r="G33" s="30"/>
      <c r="H33" s="30"/>
      <c r="I33" s="30"/>
      <c r="J33" s="30"/>
    </row>
  </sheetData>
  <autoFilter ref="A1:L30"/>
  <pageMargins left="0.7" right="0.7" top="0.75" bottom="0.75" header="0.3" footer="0.3"/>
  <pageSetup paperSize="14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325d5ee-5d77-4704-af16-3d4183eb3a16">
      <Terms xmlns="http://schemas.microsoft.com/office/infopath/2007/PartnerControls"/>
    </lcf76f155ced4ddcb4097134ff3c332f>
    <TaxCatchAll xmlns="df91bddc-f4a9-42ce-a85d-aa742d2cec8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46041CD489A8FC498D1CB51F0456ABE7" ma:contentTypeVersion="18" ma:contentTypeDescription="Crear nuevo documento." ma:contentTypeScope="" ma:versionID="f66c8d64078859122fabc2442d4f99b0">
  <xsd:schema xmlns:xsd="http://www.w3.org/2001/XMLSchema" xmlns:xs="http://www.w3.org/2001/XMLSchema" xmlns:p="http://schemas.microsoft.com/office/2006/metadata/properties" xmlns:ns2="a325d5ee-5d77-4704-af16-3d4183eb3a16" xmlns:ns3="df91bddc-f4a9-42ce-a85d-aa742d2cec8a" targetNamespace="http://schemas.microsoft.com/office/2006/metadata/properties" ma:root="true" ma:fieldsID="e7ed265e81afd8c0d7944ac7185e0956" ns2:_="" ns3:_="">
    <xsd:import namespace="a325d5ee-5d77-4704-af16-3d4183eb3a16"/>
    <xsd:import namespace="df91bddc-f4a9-42ce-a85d-aa742d2cec8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25d5ee-5d77-4704-af16-3d4183eb3a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c1febabf-7f5e-42e4-8786-f1013d956ae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f91bddc-f4a9-42ce-a85d-aa742d2cec8a"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f77cecc0-d1e8-4ddb-807f-6badbe1d397e}" ma:internalName="TaxCatchAll" ma:showField="CatchAllData" ma:web="df91bddc-f4a9-42ce-a85d-aa742d2cec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6FD4FC-3BEC-4EC3-A272-33EAD0D80FC5}">
  <ds:schemaRefs>
    <ds:schemaRef ds:uri="http://schemas.microsoft.com/office/infopath/2007/PartnerControls"/>
    <ds:schemaRef ds:uri="http://schemas.microsoft.com/office/2006/documentManagement/types"/>
    <ds:schemaRef ds:uri="http://www.w3.org/XML/1998/namespace"/>
    <ds:schemaRef ds:uri="http://purl.org/dc/terms/"/>
    <ds:schemaRef ds:uri="http://schemas.microsoft.com/office/2006/metadata/properties"/>
    <ds:schemaRef ds:uri="a325d5ee-5d77-4704-af16-3d4183eb3a16"/>
    <ds:schemaRef ds:uri="http://schemas.openxmlformats.org/package/2006/metadata/core-properties"/>
    <ds:schemaRef ds:uri="http://purl.org/dc/elements/1.1/"/>
    <ds:schemaRef ds:uri="df91bddc-f4a9-42ce-a85d-aa742d2cec8a"/>
    <ds:schemaRef ds:uri="http://purl.org/dc/dcmitype/"/>
  </ds:schemaRefs>
</ds:datastoreItem>
</file>

<file path=customXml/itemProps2.xml><?xml version="1.0" encoding="utf-8"?>
<ds:datastoreItem xmlns:ds="http://schemas.openxmlformats.org/officeDocument/2006/customXml" ds:itemID="{80BE30CC-C2E1-425B-8E5C-1CD4E97D9E8D}">
  <ds:schemaRefs>
    <ds:schemaRef ds:uri="http://schemas.microsoft.com/sharepoint/v3/contenttype/forms"/>
  </ds:schemaRefs>
</ds:datastoreItem>
</file>

<file path=customXml/itemProps3.xml><?xml version="1.0" encoding="utf-8"?>
<ds:datastoreItem xmlns:ds="http://schemas.openxmlformats.org/officeDocument/2006/customXml" ds:itemID="{DBD4EA47-0495-4EAD-92D5-9E3299358A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25d5ee-5d77-4704-af16-3d4183eb3a16"/>
    <ds:schemaRef ds:uri="df91bddc-f4a9-42ce-a85d-aa742d2cec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Ejecución Contratos JUNIO</vt:lpstr>
      <vt:lpstr>Ejecución Otrosíes y Adic </vt:lpstr>
    </vt:vector>
  </TitlesOfParts>
  <Manager/>
  <Company>HP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Salvador Enrique Iregui Lotero</dc:creator>
  <cp:keywords/>
  <dc:description/>
  <cp:lastModifiedBy>Maria Nohemy Zuleta Montoya</cp:lastModifiedBy>
  <cp:revision/>
  <dcterms:created xsi:type="dcterms:W3CDTF">2024-03-08T15:40:57Z</dcterms:created>
  <dcterms:modified xsi:type="dcterms:W3CDTF">2025-07-07T14:48:44Z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0x01010046041CD489A8FC498D1CB51F0456ABE7</vt:lpwstr>
  </property>
</Properties>
</file>