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threadedComments/threadedComment1.xml" ContentType="application/vnd.ms-excel.threaded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loren\Documents\Sapiencia\Riesgos e indicadores\Seguimiento riesgos - 2020 I\"/>
    </mc:Choice>
  </mc:AlternateContent>
  <xr:revisionPtr revIDLastSave="0" documentId="13_ncr:1_{8F0EE0B2-B9FF-4C86-999C-BEDD6CEBECAC}" xr6:coauthVersionLast="45" xr6:coauthVersionMax="45" xr10:uidLastSave="{00000000-0000-0000-0000-000000000000}"/>
  <bookViews>
    <workbookView xWindow="-108" yWindow="-108" windowWidth="23256" windowHeight="12720" tabRatio="886" firstSheet="1" activeTab="1" xr2:uid="{47328146-D15B-4640-9F7E-0AF02244ACF1}"/>
  </bookViews>
  <sheets>
    <sheet name="Hoja1" sheetId="18" state="hidden" r:id="rId1"/>
    <sheet name="Consolidado" sheetId="1" r:id="rId2"/>
    <sheet name="Direccionamiento estratégico" sheetId="2" r:id="rId3"/>
    <sheet name="Gestión de comunicaciones" sheetId="3" r:id="rId4"/>
    <sheet name="Gestión y Mejora de Calidad" sheetId="4" r:id="rId5"/>
    <sheet name="Atención al Ciudadano" sheetId="5" r:id="rId6"/>
    <sheet name="Fortalecimiento" sheetId="19" r:id="rId7"/>
    <sheet name="Acceso y permanencia ES" sheetId="6" r:id="rId8"/>
    <sheet name="Administrativa-Contratación" sheetId="7" r:id="rId9"/>
    <sheet name="Administrativa" sheetId="8" r:id="rId10"/>
    <sheet name="Gestión Financiera" sheetId="9" r:id="rId11"/>
    <sheet name="Gestión Financiera Cartera" sheetId="10" r:id="rId12"/>
    <sheet name="Talento Humano" sheetId="11" r:id="rId13"/>
    <sheet name="Gestión Documental" sheetId="12" r:id="rId14"/>
    <sheet name="Gestión Jurídica" sheetId="13" r:id="rId15"/>
    <sheet name="Sistemas de Información" sheetId="14" r:id="rId16"/>
    <sheet name="SST" sheetId="15" r:id="rId17"/>
    <sheet name="Auditoría Interna" sheetId="16" r:id="rId18"/>
    <sheet name="Riesgos Corrupción" sheetId="17" r:id="rId19"/>
  </sheets>
  <externalReferences>
    <externalReference r:id="rId20"/>
    <externalReference r:id="rId21"/>
    <externalReference r:id="rId22"/>
    <externalReference r:id="rId23"/>
    <externalReference r:id="rId24"/>
    <externalReference r:id="rId25"/>
  </externalReferences>
  <definedNames>
    <definedName name="_xlnm._FilterDatabase" localSheetId="7" hidden="1">'Acceso y permanencia ES'!$B$6:$X$22</definedName>
    <definedName name="Estado">Hoja1!$D$2:$D$3</definedName>
    <definedName name="Impacto">Hoja1!$A$2:$A$4</definedName>
    <definedName name="_xlnm.Print_Titles" localSheetId="18">'Riesgos Corrupción'!$1:$10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1" l="1"/>
  <c r="J11" i="19" l="1"/>
  <c r="K11" i="19" s="1"/>
  <c r="S11" i="19"/>
  <c r="T11" i="19" s="1"/>
  <c r="G23" i="1"/>
  <c r="T11" i="15" l="1"/>
  <c r="S15" i="15"/>
  <c r="T15" i="15" s="1"/>
  <c r="S11" i="15"/>
  <c r="S13" i="5" l="1"/>
  <c r="T13" i="5" s="1"/>
  <c r="S12" i="5"/>
  <c r="T12" i="5" s="1"/>
  <c r="T11" i="5"/>
  <c r="S11" i="5"/>
  <c r="S12" i="4" l="1"/>
  <c r="S11" i="4"/>
  <c r="Q20" i="17" l="1"/>
  <c r="R20" i="17"/>
  <c r="S20" i="17"/>
  <c r="V20" i="17"/>
  <c r="W20" i="17"/>
  <c r="X20" i="17"/>
  <c r="R19" i="17"/>
  <c r="S19" i="17"/>
  <c r="V19" i="17"/>
  <c r="W19" i="17"/>
  <c r="X19" i="17"/>
  <c r="R17" i="17"/>
  <c r="S17" i="17"/>
  <c r="V17" i="17"/>
  <c r="W17" i="17"/>
  <c r="X17" i="17"/>
  <c r="R16" i="17"/>
  <c r="S16" i="17"/>
  <c r="V16" i="17"/>
  <c r="W16" i="17"/>
  <c r="X16" i="17"/>
  <c r="R15" i="17"/>
  <c r="S15" i="17"/>
  <c r="T15" i="17"/>
  <c r="V15" i="17"/>
  <c r="W15" i="17"/>
  <c r="X15" i="17"/>
  <c r="R14" i="17"/>
  <c r="S14" i="17"/>
  <c r="V14" i="17"/>
  <c r="W14" i="17"/>
  <c r="X14" i="17"/>
  <c r="R13" i="17"/>
  <c r="S13" i="17"/>
  <c r="T13" i="17"/>
  <c r="U13" i="17"/>
  <c r="V13" i="17"/>
  <c r="W13" i="17"/>
  <c r="X13" i="17"/>
  <c r="R12" i="17"/>
  <c r="S12" i="17"/>
  <c r="T12" i="17"/>
  <c r="V12" i="17"/>
  <c r="W12" i="17"/>
  <c r="X12" i="17"/>
  <c r="R11" i="17"/>
  <c r="S11" i="17"/>
  <c r="V11" i="17"/>
  <c r="W11" i="17"/>
  <c r="X11" i="17"/>
  <c r="S13" i="16"/>
  <c r="T13" i="16" s="1"/>
  <c r="S12" i="16"/>
  <c r="T12" i="16" s="1"/>
  <c r="S11" i="16"/>
  <c r="T11" i="16" s="1"/>
  <c r="S15" i="14"/>
  <c r="T15" i="14" s="1"/>
  <c r="S14" i="14"/>
  <c r="T14" i="14" s="1"/>
  <c r="S13" i="14"/>
  <c r="T13" i="14" s="1"/>
  <c r="S12" i="14"/>
  <c r="T12" i="14" s="1"/>
  <c r="S11" i="14"/>
  <c r="T11" i="14" s="1"/>
  <c r="S35" i="13"/>
  <c r="T35" i="13" s="1"/>
  <c r="S34" i="13"/>
  <c r="T34" i="13" s="1"/>
  <c r="S33" i="13"/>
  <c r="T33" i="13" s="1"/>
  <c r="S32" i="13"/>
  <c r="T32" i="13" s="1"/>
  <c r="S31" i="13"/>
  <c r="T31" i="13" s="1"/>
  <c r="S30" i="13"/>
  <c r="T30" i="13" s="1"/>
  <c r="S29" i="13"/>
  <c r="T29" i="13" s="1"/>
  <c r="S28" i="13"/>
  <c r="T28" i="13" s="1"/>
  <c r="S27" i="13"/>
  <c r="T27" i="13" s="1"/>
  <c r="S26" i="13"/>
  <c r="T26" i="13" s="1"/>
  <c r="S25" i="13"/>
  <c r="T25" i="13" s="1"/>
  <c r="S24" i="13"/>
  <c r="T24" i="13" s="1"/>
  <c r="S23" i="13"/>
  <c r="T23" i="13" s="1"/>
  <c r="S22" i="13"/>
  <c r="T22" i="13" s="1"/>
  <c r="S21" i="13"/>
  <c r="T21" i="13" s="1"/>
  <c r="S20" i="13"/>
  <c r="T20" i="13" s="1"/>
  <c r="S19" i="13"/>
  <c r="T19" i="13" s="1"/>
  <c r="S18" i="13"/>
  <c r="T18" i="13" s="1"/>
  <c r="S17" i="13"/>
  <c r="T17" i="13" s="1"/>
  <c r="S16" i="13"/>
  <c r="T16" i="13" s="1"/>
  <c r="S15" i="13"/>
  <c r="T15" i="13" s="1"/>
  <c r="S14" i="13"/>
  <c r="T14" i="13" s="1"/>
  <c r="S13" i="13"/>
  <c r="T13" i="13" s="1"/>
  <c r="S12" i="13"/>
  <c r="T12" i="13" s="1"/>
  <c r="S11" i="13"/>
  <c r="T11" i="13" s="1"/>
  <c r="S14" i="12"/>
  <c r="T14" i="12" s="1"/>
  <c r="S13" i="12"/>
  <c r="T13" i="12" s="1"/>
  <c r="S12" i="12"/>
  <c r="T12" i="12" s="1"/>
  <c r="S11" i="12"/>
  <c r="T11" i="12" s="1"/>
  <c r="S13" i="11"/>
  <c r="T13" i="11" s="1"/>
  <c r="U20" i="17" s="1"/>
  <c r="S12" i="11"/>
  <c r="T12" i="11" s="1"/>
  <c r="S11" i="11"/>
  <c r="T11" i="11" s="1"/>
  <c r="S13" i="10"/>
  <c r="T13" i="10" s="1"/>
  <c r="S12" i="10"/>
  <c r="T12" i="10" s="1"/>
  <c r="S11" i="10"/>
  <c r="T11" i="10" s="1"/>
  <c r="S16" i="9"/>
  <c r="T16" i="9" s="1"/>
  <c r="U19" i="17" s="1"/>
  <c r="S15" i="9"/>
  <c r="T15" i="9" s="1"/>
  <c r="S14" i="9"/>
  <c r="T14" i="9" s="1"/>
  <c r="S13" i="9"/>
  <c r="T13" i="9" s="1"/>
  <c r="S12" i="9"/>
  <c r="T12" i="9" s="1"/>
  <c r="S11" i="9"/>
  <c r="T11" i="9" s="1"/>
  <c r="S14" i="8"/>
  <c r="T14" i="8" s="1"/>
  <c r="S13" i="8"/>
  <c r="T17" i="17" s="1"/>
  <c r="S12" i="8"/>
  <c r="T12" i="8" s="1"/>
  <c r="S11" i="8"/>
  <c r="T11" i="8" s="1"/>
  <c r="U16" i="17" s="1"/>
  <c r="S18" i="7"/>
  <c r="T18" i="7" s="1"/>
  <c r="S17" i="7"/>
  <c r="T17" i="7" s="1"/>
  <c r="S15" i="7"/>
  <c r="T15" i="7" s="1"/>
  <c r="S14" i="7"/>
  <c r="T14" i="7" s="1"/>
  <c r="U15" i="17" s="1"/>
  <c r="S13" i="7"/>
  <c r="T13" i="7" s="1"/>
  <c r="U14" i="17" s="1"/>
  <c r="S12" i="7"/>
  <c r="T12" i="7" s="1"/>
  <c r="S11" i="7"/>
  <c r="T11" i="7" s="1"/>
  <c r="T12" i="4"/>
  <c r="T11" i="4"/>
  <c r="T12" i="3"/>
  <c r="T14" i="3"/>
  <c r="U12" i="17" s="1"/>
  <c r="S12" i="3"/>
  <c r="S13" i="3"/>
  <c r="T13" i="3" s="1"/>
  <c r="S14" i="3"/>
  <c r="S11" i="3"/>
  <c r="T11" i="3" s="1"/>
  <c r="T13" i="2"/>
  <c r="S12" i="2"/>
  <c r="T12" i="2" s="1"/>
  <c r="S13" i="2"/>
  <c r="S14" i="2"/>
  <c r="T14" i="2" s="1"/>
  <c r="S15" i="2"/>
  <c r="T15" i="2" s="1"/>
  <c r="S16" i="2"/>
  <c r="T16" i="2" s="1"/>
  <c r="U11" i="17" s="1"/>
  <c r="S11" i="2"/>
  <c r="T11" i="2" s="1"/>
  <c r="T20" i="17" l="1"/>
  <c r="T19" i="17"/>
  <c r="T13" i="8"/>
  <c r="U17" i="17" s="1"/>
  <c r="T16" i="17"/>
  <c r="T14" i="17"/>
  <c r="T11" i="17"/>
  <c r="J23" i="1"/>
  <c r="G20" i="17"/>
  <c r="H20" i="17"/>
  <c r="I20" i="17"/>
  <c r="J20" i="17"/>
  <c r="M20" i="17"/>
  <c r="N20" i="17"/>
  <c r="O20" i="17"/>
  <c r="P20" i="17"/>
  <c r="F20" i="17"/>
  <c r="G18" i="17"/>
  <c r="H18" i="17"/>
  <c r="I18" i="17"/>
  <c r="J18" i="17"/>
  <c r="M18" i="17"/>
  <c r="N18" i="17"/>
  <c r="O18" i="17"/>
  <c r="P18" i="17"/>
  <c r="Q18" i="17"/>
  <c r="G19" i="17"/>
  <c r="H19" i="17"/>
  <c r="I19" i="17"/>
  <c r="J19" i="17"/>
  <c r="M19" i="17"/>
  <c r="N19" i="17"/>
  <c r="O19" i="17"/>
  <c r="P19" i="17"/>
  <c r="Q19" i="17"/>
  <c r="F19" i="17"/>
  <c r="F18" i="17"/>
  <c r="G17" i="17"/>
  <c r="H17" i="17"/>
  <c r="I17" i="17"/>
  <c r="J17" i="17"/>
  <c r="M17" i="17"/>
  <c r="N17" i="17"/>
  <c r="O17" i="17"/>
  <c r="P17" i="17"/>
  <c r="Q17" i="17"/>
  <c r="F17" i="17"/>
  <c r="G16" i="17"/>
  <c r="H16" i="17"/>
  <c r="I16" i="17"/>
  <c r="J16" i="17"/>
  <c r="M16" i="17"/>
  <c r="N16" i="17"/>
  <c r="O16" i="17"/>
  <c r="P16" i="17"/>
  <c r="Q16" i="17"/>
  <c r="F16" i="17"/>
  <c r="G14" i="17"/>
  <c r="H14" i="17"/>
  <c r="I14" i="17"/>
  <c r="J14" i="17"/>
  <c r="M14" i="17"/>
  <c r="N14" i="17"/>
  <c r="O14" i="17"/>
  <c r="P14" i="17"/>
  <c r="Q14" i="17"/>
  <c r="G15" i="17"/>
  <c r="H15" i="17"/>
  <c r="I15" i="17"/>
  <c r="J15" i="17"/>
  <c r="M15" i="17"/>
  <c r="N15" i="17"/>
  <c r="O15" i="17"/>
  <c r="P15" i="17"/>
  <c r="Q15" i="17"/>
  <c r="F15" i="17"/>
  <c r="F14" i="17"/>
  <c r="G13" i="17"/>
  <c r="H13" i="17"/>
  <c r="I13" i="17"/>
  <c r="J13" i="17"/>
  <c r="M13" i="17"/>
  <c r="N13" i="17"/>
  <c r="O13" i="17"/>
  <c r="P13" i="17"/>
  <c r="Q13" i="17"/>
  <c r="F13" i="17"/>
  <c r="G11" i="17"/>
  <c r="H11" i="17"/>
  <c r="I11" i="17"/>
  <c r="J11" i="17"/>
  <c r="M11" i="17"/>
  <c r="N11" i="17"/>
  <c r="O11" i="17"/>
  <c r="P11" i="17"/>
  <c r="Q11" i="17"/>
  <c r="F11" i="17"/>
  <c r="G12" i="17"/>
  <c r="H12" i="17"/>
  <c r="I12" i="17"/>
  <c r="J12" i="17"/>
  <c r="M12" i="17"/>
  <c r="N12" i="17"/>
  <c r="O12" i="17"/>
  <c r="P12" i="17"/>
  <c r="Q12" i="17"/>
  <c r="F12" i="17"/>
  <c r="G32" i="1"/>
  <c r="H32" i="1"/>
  <c r="I32" i="1"/>
  <c r="J32" i="1"/>
  <c r="K32" i="1"/>
  <c r="L32" i="1"/>
  <c r="F32" i="1"/>
  <c r="G30" i="1"/>
  <c r="H30" i="1"/>
  <c r="I30" i="1"/>
  <c r="J30" i="1"/>
  <c r="K30" i="1"/>
  <c r="L30" i="1"/>
  <c r="F30" i="1"/>
  <c r="J13" i="16"/>
  <c r="K13" i="16" s="1"/>
  <c r="J12" i="16"/>
  <c r="K12" i="16" s="1"/>
  <c r="J11" i="16"/>
  <c r="K11" i="16" s="1"/>
  <c r="J15" i="15"/>
  <c r="K15" i="15" s="1"/>
  <c r="J11" i="15"/>
  <c r="K11" i="15" s="1"/>
  <c r="G29" i="1"/>
  <c r="H29" i="1"/>
  <c r="I29" i="1"/>
  <c r="J29" i="1"/>
  <c r="K29" i="1"/>
  <c r="L29" i="1"/>
  <c r="F29" i="1"/>
  <c r="J15" i="14"/>
  <c r="K15" i="14" s="1"/>
  <c r="J14" i="14"/>
  <c r="K14" i="14" s="1"/>
  <c r="J13" i="14"/>
  <c r="K13" i="14" s="1"/>
  <c r="J12" i="14"/>
  <c r="K12" i="14" s="1"/>
  <c r="J11" i="14"/>
  <c r="K11" i="14" s="1"/>
  <c r="M30" i="1" l="1"/>
  <c r="G28" i="1"/>
  <c r="H28" i="1"/>
  <c r="I28" i="1"/>
  <c r="J28" i="1"/>
  <c r="K28" i="1"/>
  <c r="L28" i="1"/>
  <c r="F28" i="1"/>
  <c r="J35" i="13"/>
  <c r="K35" i="13" s="1"/>
  <c r="J34" i="13"/>
  <c r="K34" i="13" s="1"/>
  <c r="J33" i="13"/>
  <c r="K33" i="13" s="1"/>
  <c r="J32" i="13"/>
  <c r="K32" i="13" s="1"/>
  <c r="J31" i="13"/>
  <c r="K31" i="13" s="1"/>
  <c r="J29" i="13"/>
  <c r="K29" i="13" s="1"/>
  <c r="J28" i="13"/>
  <c r="K28" i="13" s="1"/>
  <c r="J27" i="13"/>
  <c r="K27" i="13" s="1"/>
  <c r="J26" i="13"/>
  <c r="K26" i="13" s="1"/>
  <c r="J25" i="13"/>
  <c r="K25" i="13" s="1"/>
  <c r="J24" i="13"/>
  <c r="K24" i="13" s="1"/>
  <c r="J23" i="13"/>
  <c r="K23" i="13" s="1"/>
  <c r="J22" i="13"/>
  <c r="K22" i="13" s="1"/>
  <c r="J21" i="13"/>
  <c r="K21" i="13" s="1"/>
  <c r="J20" i="13"/>
  <c r="K20" i="13" s="1"/>
  <c r="K19" i="13"/>
  <c r="J19" i="13"/>
  <c r="J18" i="13"/>
  <c r="K18" i="13" s="1"/>
  <c r="J17" i="13"/>
  <c r="K17" i="13" s="1"/>
  <c r="J16" i="13"/>
  <c r="K16" i="13" s="1"/>
  <c r="K15" i="13"/>
  <c r="J15" i="13"/>
  <c r="K14" i="13"/>
  <c r="K13" i="13"/>
  <c r="K12" i="13"/>
  <c r="K11" i="13"/>
  <c r="J11" i="13"/>
  <c r="G27" i="1"/>
  <c r="H27" i="1"/>
  <c r="I27" i="1"/>
  <c r="J27" i="1"/>
  <c r="K27" i="1"/>
  <c r="L27" i="1"/>
  <c r="F27" i="1"/>
  <c r="J14" i="12"/>
  <c r="K14" i="12" s="1"/>
  <c r="K13" i="12"/>
  <c r="J13" i="12"/>
  <c r="J12" i="12"/>
  <c r="K12" i="12" s="1"/>
  <c r="J11" i="12"/>
  <c r="K11" i="12" s="1"/>
  <c r="G26" i="1" l="1"/>
  <c r="H26" i="1"/>
  <c r="I26" i="1"/>
  <c r="J26" i="1"/>
  <c r="K26" i="1"/>
  <c r="L26" i="1"/>
  <c r="F26" i="1"/>
  <c r="J13" i="11"/>
  <c r="K20" i="17" s="1"/>
  <c r="J12" i="11"/>
  <c r="K12" i="11" s="1"/>
  <c r="J11" i="11"/>
  <c r="K11" i="11" s="1"/>
  <c r="K13" i="11" l="1"/>
  <c r="L20" i="17" s="1"/>
  <c r="G25" i="1"/>
  <c r="H25" i="1"/>
  <c r="I25" i="1"/>
  <c r="J25" i="1"/>
  <c r="K25" i="1"/>
  <c r="L25" i="1"/>
  <c r="F25" i="1"/>
  <c r="J13" i="10"/>
  <c r="K13" i="10" s="1"/>
  <c r="J12" i="10"/>
  <c r="K12" i="10" s="1"/>
  <c r="J11" i="10"/>
  <c r="K11" i="10" s="1"/>
  <c r="G24" i="1" l="1"/>
  <c r="H24" i="1"/>
  <c r="I24" i="1"/>
  <c r="J24" i="1"/>
  <c r="K24" i="1"/>
  <c r="L24" i="1"/>
  <c r="F24" i="1"/>
  <c r="J16" i="9"/>
  <c r="J15" i="9"/>
  <c r="J14" i="9"/>
  <c r="K14" i="9" s="1"/>
  <c r="J13" i="9"/>
  <c r="K13" i="9" s="1"/>
  <c r="J12" i="9"/>
  <c r="K12" i="9" s="1"/>
  <c r="J11" i="9"/>
  <c r="K11" i="9" s="1"/>
  <c r="K16" i="9" l="1"/>
  <c r="L19" i="17" s="1"/>
  <c r="K19" i="17"/>
  <c r="K15" i="9"/>
  <c r="L18" i="17" s="1"/>
  <c r="K18" i="17"/>
  <c r="H23" i="1"/>
  <c r="I23" i="1"/>
  <c r="K23" i="1"/>
  <c r="L23" i="1"/>
  <c r="F23" i="1"/>
  <c r="J14" i="8"/>
  <c r="K14" i="8" s="1"/>
  <c r="J13" i="8"/>
  <c r="J12" i="8"/>
  <c r="K12" i="8" s="1"/>
  <c r="J11" i="8"/>
  <c r="K13" i="8" l="1"/>
  <c r="L17" i="17" s="1"/>
  <c r="K17" i="17"/>
  <c r="K11" i="8"/>
  <c r="L16" i="17" s="1"/>
  <c r="K16" i="17"/>
  <c r="M23" i="1"/>
  <c r="G22" i="1"/>
  <c r="H22" i="1"/>
  <c r="I22" i="1"/>
  <c r="J22" i="1"/>
  <c r="K22" i="1"/>
  <c r="L22" i="1"/>
  <c r="F22" i="1"/>
  <c r="J18" i="7"/>
  <c r="K18" i="7" s="1"/>
  <c r="J17" i="7"/>
  <c r="K17" i="7" s="1"/>
  <c r="J15" i="7"/>
  <c r="K15" i="7" s="1"/>
  <c r="J14" i="7"/>
  <c r="J13" i="7"/>
  <c r="J12" i="7"/>
  <c r="K12" i="7" s="1"/>
  <c r="J11" i="7"/>
  <c r="K11" i="7" s="1"/>
  <c r="K14" i="7" l="1"/>
  <c r="L15" i="17" s="1"/>
  <c r="K15" i="17"/>
  <c r="K13" i="7"/>
  <c r="L14" i="17" s="1"/>
  <c r="K14" i="17"/>
  <c r="G20" i="1"/>
  <c r="H20" i="1"/>
  <c r="I20" i="1"/>
  <c r="J20" i="1"/>
  <c r="K20" i="1"/>
  <c r="L20" i="1"/>
  <c r="F20" i="1"/>
  <c r="J22" i="6"/>
  <c r="K22" i="6" s="1"/>
  <c r="J21" i="6"/>
  <c r="K21" i="6" s="1"/>
  <c r="J20" i="6"/>
  <c r="K20" i="6" s="1"/>
  <c r="J19" i="6"/>
  <c r="K19" i="6" s="1"/>
  <c r="J18" i="6"/>
  <c r="K18" i="6" s="1"/>
  <c r="K17" i="6"/>
  <c r="L13" i="17" s="1"/>
  <c r="J17" i="6"/>
  <c r="K13" i="17" s="1"/>
  <c r="J16" i="6"/>
  <c r="K16" i="6" s="1"/>
  <c r="K15" i="6"/>
  <c r="J15" i="6"/>
  <c r="J14" i="6"/>
  <c r="K14" i="6" s="1"/>
  <c r="K13" i="6"/>
  <c r="J13" i="6"/>
  <c r="J12" i="6"/>
  <c r="K12" i="6" s="1"/>
  <c r="J11" i="6"/>
  <c r="K11" i="6" s="1"/>
  <c r="G18" i="1" l="1"/>
  <c r="H18" i="1"/>
  <c r="I18" i="1"/>
  <c r="J18" i="1"/>
  <c r="K18" i="1"/>
  <c r="L18" i="1"/>
  <c r="F18" i="1"/>
  <c r="J13" i="5"/>
  <c r="K13" i="5" s="1"/>
  <c r="J12" i="5"/>
  <c r="K12" i="5" s="1"/>
  <c r="J11" i="5"/>
  <c r="K11" i="5" s="1"/>
  <c r="M20" i="1"/>
  <c r="M22" i="1"/>
  <c r="M24" i="1"/>
  <c r="M25" i="1"/>
  <c r="M26" i="1"/>
  <c r="M27" i="1"/>
  <c r="M28" i="1"/>
  <c r="M29" i="1"/>
  <c r="M32" i="1"/>
  <c r="G16" i="1"/>
  <c r="H16" i="1"/>
  <c r="I16" i="1"/>
  <c r="J16" i="1"/>
  <c r="K16" i="1"/>
  <c r="L16" i="1"/>
  <c r="F16" i="1"/>
  <c r="J12" i="4"/>
  <c r="K12" i="4" s="1"/>
  <c r="J11" i="4"/>
  <c r="K11" i="4" s="1"/>
  <c r="G15" i="1"/>
  <c r="H15" i="1"/>
  <c r="I15" i="1"/>
  <c r="J15" i="1"/>
  <c r="K15" i="1"/>
  <c r="L15" i="1"/>
  <c r="F15" i="1"/>
  <c r="J14" i="3"/>
  <c r="J13" i="3"/>
  <c r="K13" i="3" s="1"/>
  <c r="J12" i="3"/>
  <c r="K12" i="3" s="1"/>
  <c r="J11" i="3"/>
  <c r="K11" i="3" s="1"/>
  <c r="L14" i="1"/>
  <c r="G14" i="1"/>
  <c r="H14" i="1"/>
  <c r="I14" i="1"/>
  <c r="J14" i="1"/>
  <c r="J34" i="1" s="1"/>
  <c r="K14" i="1"/>
  <c r="K34" i="1" s="1"/>
  <c r="F14" i="1"/>
  <c r="J16" i="2"/>
  <c r="J15" i="2"/>
  <c r="K15" i="2" s="1"/>
  <c r="J14" i="2"/>
  <c r="K14" i="2" s="1"/>
  <c r="J13" i="2"/>
  <c r="K13" i="2" s="1"/>
  <c r="J12" i="2"/>
  <c r="K12" i="2" s="1"/>
  <c r="J11" i="2"/>
  <c r="K11" i="2" s="1"/>
  <c r="L34" i="1" l="1"/>
  <c r="K14" i="3"/>
  <c r="L12" i="17" s="1"/>
  <c r="K12" i="17"/>
  <c r="K16" i="2"/>
  <c r="L11" i="17" s="1"/>
  <c r="K11" i="17"/>
  <c r="F34" i="1"/>
  <c r="I34" i="1"/>
  <c r="H34" i="1"/>
  <c r="G34" i="1"/>
  <c r="M14" i="1"/>
  <c r="M18" i="1"/>
  <c r="M16" i="1"/>
  <c r="M15" i="1"/>
  <c r="M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EFAA5072-C21A-40E4-8AB1-20123E7EECB5}">
      <text>
        <r>
          <rPr>
            <b/>
            <sz val="9"/>
            <color indexed="81"/>
            <rFont val="Tahoma"/>
            <family val="2"/>
          </rPr>
          <t>admin:</t>
        </r>
        <r>
          <rPr>
            <sz val="9"/>
            <color indexed="81"/>
            <rFont val="Tahoma"/>
            <family val="2"/>
          </rPr>
          <t xml:space="preserve">
</t>
        </r>
      </text>
    </comment>
    <comment ref="U9" authorId="0" shapeId="0" xr:uid="{DB11289B-B065-4399-B8FB-2067C8FF7862}">
      <text>
        <r>
          <rPr>
            <b/>
            <sz val="9"/>
            <color indexed="81"/>
            <rFont val="Tahoma"/>
            <family val="2"/>
          </rPr>
          <t>admin:</t>
        </r>
        <r>
          <rPr>
            <sz val="9"/>
            <color indexed="81"/>
            <rFont val="Tahoma"/>
            <family val="2"/>
          </rPr>
          <t xml:space="preserve">
En este campo se debe indicar si el riesgo se materializó o no.</t>
        </r>
      </text>
    </comment>
    <comment ref="V9" authorId="0" shapeId="0" xr:uid="{4452B9CF-1695-4E45-B142-38AB5FECD597}">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E75ED1B9-2E27-4ACF-86CA-9C4E4B6606A0}">
      <text>
        <r>
          <rPr>
            <b/>
            <sz val="9"/>
            <color indexed="81"/>
            <rFont val="Tahoma"/>
            <family val="2"/>
          </rPr>
          <t>admin:</t>
        </r>
        <r>
          <rPr>
            <sz val="9"/>
            <color indexed="81"/>
            <rFont val="Tahoma"/>
            <family val="2"/>
          </rPr>
          <t xml:space="preserve">
</t>
        </r>
      </text>
    </comment>
    <comment ref="U9" authorId="0" shapeId="0" xr:uid="{BE18FB05-6F02-457B-A8E3-3A1615642306}">
      <text>
        <r>
          <rPr>
            <b/>
            <sz val="9"/>
            <color indexed="81"/>
            <rFont val="Tahoma"/>
            <family val="2"/>
          </rPr>
          <t>admin:</t>
        </r>
        <r>
          <rPr>
            <sz val="9"/>
            <color indexed="81"/>
            <rFont val="Tahoma"/>
            <family val="2"/>
          </rPr>
          <t xml:space="preserve">
En este campo se debe indicar si el riesgo se materializó o no.</t>
        </r>
      </text>
    </comment>
    <comment ref="V9" authorId="0" shapeId="0" xr:uid="{0E62187F-F3A0-421F-AF19-27EC8EBC7961}">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3271463D-6447-457D-A50E-8C8D2A1C5775}">
      <text>
        <r>
          <rPr>
            <b/>
            <sz val="9"/>
            <color indexed="81"/>
            <rFont val="Tahoma"/>
            <family val="2"/>
          </rPr>
          <t>admin:</t>
        </r>
        <r>
          <rPr>
            <sz val="9"/>
            <color indexed="81"/>
            <rFont val="Tahoma"/>
            <family val="2"/>
          </rPr>
          <t xml:space="preserve">
</t>
        </r>
      </text>
    </comment>
    <comment ref="U9" authorId="0" shapeId="0" xr:uid="{3DB4F0AA-F9C8-4488-95D8-84439899FDE4}">
      <text>
        <r>
          <rPr>
            <b/>
            <sz val="9"/>
            <color indexed="81"/>
            <rFont val="Tahoma"/>
            <family val="2"/>
          </rPr>
          <t>admin:</t>
        </r>
        <r>
          <rPr>
            <sz val="9"/>
            <color indexed="81"/>
            <rFont val="Tahoma"/>
            <family val="2"/>
          </rPr>
          <t xml:space="preserve">
En este campo se debe indicar si el riesgo se materializó o no.</t>
        </r>
      </text>
    </comment>
    <comment ref="V9" authorId="0" shapeId="0" xr:uid="{00931B7A-5901-4007-B338-FC84BB7C077B}">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U9" authorId="0" shapeId="0" xr:uid="{5E482EA4-1064-436A-B7BE-C3B6258BB192}">
      <text>
        <r>
          <rPr>
            <b/>
            <sz val="9"/>
            <color indexed="81"/>
            <rFont val="Tahoma"/>
            <family val="2"/>
          </rPr>
          <t>admin:</t>
        </r>
        <r>
          <rPr>
            <sz val="9"/>
            <color indexed="81"/>
            <rFont val="Tahoma"/>
            <family val="2"/>
          </rPr>
          <t xml:space="preserve">
En este campo se debe indicar si el riesgo se materializó o no.</t>
        </r>
      </text>
    </comment>
    <comment ref="V9" authorId="0" shapeId="0" xr:uid="{CE41A80C-AAB3-43A7-A4DD-EAEDF0BD04F0}">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A4073367-1120-459F-9E8F-16C4A11AFBC6}">
      <text>
        <r>
          <rPr>
            <b/>
            <sz val="9"/>
            <color indexed="81"/>
            <rFont val="Tahoma"/>
            <family val="2"/>
          </rPr>
          <t>admin:</t>
        </r>
        <r>
          <rPr>
            <sz val="9"/>
            <color indexed="81"/>
            <rFont val="Tahoma"/>
            <family val="2"/>
          </rPr>
          <t xml:space="preserve">
</t>
        </r>
      </text>
    </comment>
    <comment ref="U9" authorId="0" shapeId="0" xr:uid="{91F7E56E-3046-4569-90C7-48E2A179E6B8}">
      <text>
        <r>
          <rPr>
            <b/>
            <sz val="9"/>
            <color indexed="81"/>
            <rFont val="Tahoma"/>
            <family val="2"/>
          </rPr>
          <t>admin:</t>
        </r>
        <r>
          <rPr>
            <sz val="9"/>
            <color indexed="81"/>
            <rFont val="Tahoma"/>
            <family val="2"/>
          </rPr>
          <t xml:space="preserve">
En este campo se debe indicar si el riesgo se materializó o no.</t>
        </r>
      </text>
    </comment>
    <comment ref="V9" authorId="0" shapeId="0" xr:uid="{58103664-AD2A-4531-AAC9-6A45D11C3876}">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3CBD9DA3-411C-4C19-90B2-7F65306F3EC0}">
      <text>
        <r>
          <rPr>
            <b/>
            <sz val="9"/>
            <color indexed="81"/>
            <rFont val="Tahoma"/>
            <family val="2"/>
          </rPr>
          <t>admin:</t>
        </r>
        <r>
          <rPr>
            <sz val="9"/>
            <color indexed="81"/>
            <rFont val="Tahoma"/>
            <family val="2"/>
          </rPr>
          <t xml:space="preserve">
</t>
        </r>
      </text>
    </comment>
    <comment ref="U9" authorId="0" shapeId="0" xr:uid="{0F477672-496A-4AC3-AF6B-9418E3EBFBCC}">
      <text>
        <r>
          <rPr>
            <b/>
            <sz val="9"/>
            <color indexed="81"/>
            <rFont val="Tahoma"/>
            <family val="2"/>
          </rPr>
          <t>admin:</t>
        </r>
        <r>
          <rPr>
            <sz val="9"/>
            <color indexed="81"/>
            <rFont val="Tahoma"/>
            <family val="2"/>
          </rPr>
          <t xml:space="preserve">
En este campo se debe indicar si el riesgo se materializó o no.</t>
        </r>
      </text>
    </comment>
    <comment ref="V9" authorId="0" shapeId="0" xr:uid="{961204FC-1114-4431-B132-E785562226FD}">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78C0BEBB-6F86-4BB3-968C-349186E2670E}">
      <text>
        <r>
          <rPr>
            <b/>
            <sz val="9"/>
            <color indexed="81"/>
            <rFont val="Tahoma"/>
            <family val="2"/>
          </rPr>
          <t>admin:</t>
        </r>
        <r>
          <rPr>
            <sz val="9"/>
            <color indexed="81"/>
            <rFont val="Tahoma"/>
            <family val="2"/>
          </rPr>
          <t xml:space="preserve">
</t>
        </r>
      </text>
    </comment>
    <comment ref="U9" authorId="0" shapeId="0" xr:uid="{DCCC8C83-CB66-448A-A363-AB5A96D7D82C}">
      <text>
        <r>
          <rPr>
            <b/>
            <sz val="9"/>
            <color indexed="81"/>
            <rFont val="Tahoma"/>
            <family val="2"/>
          </rPr>
          <t>admin:</t>
        </r>
        <r>
          <rPr>
            <sz val="9"/>
            <color indexed="81"/>
            <rFont val="Tahoma"/>
            <family val="2"/>
          </rPr>
          <t xml:space="preserve">
En este campo se debe indicar si el riesgo se materializó o no.</t>
        </r>
      </text>
    </comment>
    <comment ref="V9" authorId="0" shapeId="0" xr:uid="{93138114-83E9-4A0A-A9BA-C621C1FA4A57}">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F14ED476-E2F6-4664-B567-ED6511D5B6AF}">
      <text>
        <r>
          <rPr>
            <b/>
            <sz val="9"/>
            <color indexed="81"/>
            <rFont val="Tahoma"/>
            <family val="2"/>
          </rPr>
          <t>admin:</t>
        </r>
        <r>
          <rPr>
            <sz val="9"/>
            <color indexed="81"/>
            <rFont val="Tahoma"/>
            <family val="2"/>
          </rPr>
          <t xml:space="preserve">
</t>
        </r>
      </text>
    </comment>
    <comment ref="U9" authorId="0" shapeId="0" xr:uid="{BE81EA8C-B216-411D-978F-6DCBB37DBE51}">
      <text>
        <r>
          <rPr>
            <b/>
            <sz val="9"/>
            <color indexed="81"/>
            <rFont val="Tahoma"/>
            <family val="2"/>
          </rPr>
          <t>admin:</t>
        </r>
        <r>
          <rPr>
            <sz val="9"/>
            <color indexed="81"/>
            <rFont val="Tahoma"/>
            <family val="2"/>
          </rPr>
          <t xml:space="preserve">
En este campo se debe indicar si el riesgo se materializó o no.</t>
        </r>
      </text>
    </comment>
    <comment ref="V9" authorId="0" shapeId="0" xr:uid="{1D5F7CF9-E386-4410-9235-A51D6BDEF81E}">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G8" authorId="0" shapeId="0" xr:uid="{DC938D3A-772E-4702-98D6-10AD99D94D96}">
      <text>
        <r>
          <rPr>
            <b/>
            <sz val="9"/>
            <color indexed="81"/>
            <rFont val="Tahoma"/>
            <family val="2"/>
          </rPr>
          <t>admin:</t>
        </r>
        <r>
          <rPr>
            <sz val="9"/>
            <color indexed="81"/>
            <rFont val="Tahoma"/>
            <family val="2"/>
          </rPr>
          <t xml:space="preserve">
</t>
        </r>
      </text>
    </comment>
    <comment ref="V9" authorId="0" shapeId="0" xr:uid="{6940EAAC-895F-4BBF-8F0B-8B0E2F9A3F32}">
      <text>
        <r>
          <rPr>
            <b/>
            <sz val="9"/>
            <color indexed="81"/>
            <rFont val="Tahoma"/>
            <family val="2"/>
          </rPr>
          <t>admin:</t>
        </r>
        <r>
          <rPr>
            <sz val="9"/>
            <color indexed="81"/>
            <rFont val="Tahoma"/>
            <family val="2"/>
          </rPr>
          <t xml:space="preserve">
En este campo se debe indicar si el riesgo se materializó o no.</t>
        </r>
      </text>
    </comment>
    <comment ref="W9" authorId="0" shapeId="0" xr:uid="{53916FD1-1C89-4A2E-B646-D98C4EB726DD}">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1B94CA9D-15F6-4598-A9D3-ED4383308367}">
      <text>
        <r>
          <rPr>
            <b/>
            <sz val="9"/>
            <color indexed="81"/>
            <rFont val="Tahoma"/>
            <family val="2"/>
          </rPr>
          <t>admin:</t>
        </r>
        <r>
          <rPr>
            <sz val="9"/>
            <color indexed="81"/>
            <rFont val="Tahoma"/>
            <family val="2"/>
          </rPr>
          <t xml:space="preserve">
</t>
        </r>
      </text>
    </comment>
    <comment ref="U9" authorId="0" shapeId="0" xr:uid="{2E43C9DB-F577-4DAD-BE42-B3EFEB1997CD}">
      <text>
        <r>
          <rPr>
            <b/>
            <sz val="9"/>
            <color indexed="81"/>
            <rFont val="Tahoma"/>
            <family val="2"/>
          </rPr>
          <t>admin:</t>
        </r>
        <r>
          <rPr>
            <sz val="9"/>
            <color indexed="81"/>
            <rFont val="Tahoma"/>
            <family val="2"/>
          </rPr>
          <t xml:space="preserve">
En este campo se debe indicar si el riesgo se materializó o no.</t>
        </r>
      </text>
    </comment>
    <comment ref="V9" authorId="0" shapeId="0" xr:uid="{088B617E-47D6-47ED-8C0A-2F5391C1A3E4}">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C5517A6F-BF27-43AE-80CB-70431D86031D}">
      <text>
        <r>
          <rPr>
            <b/>
            <sz val="9"/>
            <color indexed="81"/>
            <rFont val="Tahoma"/>
            <family val="2"/>
          </rPr>
          <t>admin:</t>
        </r>
        <r>
          <rPr>
            <sz val="9"/>
            <color indexed="81"/>
            <rFont val="Tahoma"/>
            <family val="2"/>
          </rPr>
          <t xml:space="preserve">
</t>
        </r>
      </text>
    </comment>
    <comment ref="U9" authorId="0" shapeId="0" xr:uid="{407F9B8F-97CC-4F70-A3F0-CB4036E8282D}">
      <text>
        <r>
          <rPr>
            <b/>
            <sz val="9"/>
            <color indexed="81"/>
            <rFont val="Tahoma"/>
            <family val="2"/>
          </rPr>
          <t>admin:</t>
        </r>
        <r>
          <rPr>
            <sz val="9"/>
            <color indexed="81"/>
            <rFont val="Tahoma"/>
            <family val="2"/>
          </rPr>
          <t xml:space="preserve">
En este campo se debe indicar si el riesgo se materializó o no.</t>
        </r>
      </text>
    </comment>
    <comment ref="V9" authorId="0" shapeId="0" xr:uid="{13AC0790-0068-4B8F-9CC1-7C8D94C46381}">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2882E54A-745F-4FB7-AB42-C544BDBBCB25}">
      <text>
        <r>
          <rPr>
            <b/>
            <sz val="9"/>
            <color indexed="81"/>
            <rFont val="Tahoma"/>
            <family val="2"/>
          </rPr>
          <t>admin:</t>
        </r>
        <r>
          <rPr>
            <sz val="9"/>
            <color indexed="81"/>
            <rFont val="Tahoma"/>
            <family val="2"/>
          </rPr>
          <t xml:space="preserve">
</t>
        </r>
      </text>
    </comment>
    <comment ref="U9" authorId="0" shapeId="0" xr:uid="{24E3963B-BE4B-4B72-BBE0-8EABB38E64B9}">
      <text>
        <r>
          <rPr>
            <b/>
            <sz val="9"/>
            <color indexed="81"/>
            <rFont val="Tahoma"/>
            <family val="2"/>
          </rPr>
          <t>admin:</t>
        </r>
        <r>
          <rPr>
            <sz val="9"/>
            <color indexed="81"/>
            <rFont val="Tahoma"/>
            <family val="2"/>
          </rPr>
          <t xml:space="preserve">
En este campo se debe indicar si el riesgo se materializó o no.</t>
        </r>
      </text>
    </comment>
    <comment ref="V9" authorId="0" shapeId="0" xr:uid="{489E3482-023D-45CD-B335-70C7D72755C9}">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34D7E916-A13A-480D-BF06-0CBDC11ACB4B}">
      <text>
        <r>
          <rPr>
            <b/>
            <sz val="9"/>
            <color indexed="81"/>
            <rFont val="Tahoma"/>
            <family val="2"/>
          </rPr>
          <t>admin:</t>
        </r>
        <r>
          <rPr>
            <sz val="9"/>
            <color indexed="81"/>
            <rFont val="Tahoma"/>
            <family val="2"/>
          </rPr>
          <t xml:space="preserve">
</t>
        </r>
      </text>
    </comment>
    <comment ref="U9" authorId="0" shapeId="0" xr:uid="{B546D23D-7D87-49EB-A3E4-01E66EE67B1F}">
      <text>
        <r>
          <rPr>
            <b/>
            <sz val="9"/>
            <color indexed="81"/>
            <rFont val="Tahoma"/>
            <family val="2"/>
          </rPr>
          <t>admin:</t>
        </r>
        <r>
          <rPr>
            <sz val="9"/>
            <color indexed="81"/>
            <rFont val="Tahoma"/>
            <family val="2"/>
          </rPr>
          <t xml:space="preserve">
En este campo se debe indicar si el riesgo se materializó o no.</t>
        </r>
      </text>
    </comment>
    <comment ref="V9" authorId="0" shapeId="0" xr:uid="{2EA808B0-156C-45B3-B3B5-71B3C7D081D7}">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author>
    <author>AGENCIA</author>
  </authors>
  <commentList>
    <comment ref="F8" authorId="0" shapeId="0" xr:uid="{2C985EB6-1B91-4D32-B6DA-422624D5C9F7}">
      <text>
        <r>
          <rPr>
            <b/>
            <sz val="9"/>
            <color indexed="81"/>
            <rFont val="Tahoma"/>
            <family val="2"/>
          </rPr>
          <t>admin:</t>
        </r>
        <r>
          <rPr>
            <sz val="9"/>
            <color indexed="81"/>
            <rFont val="Tahoma"/>
            <family val="2"/>
          </rPr>
          <t xml:space="preserve">
</t>
        </r>
      </text>
    </comment>
    <comment ref="U9" authorId="0" shapeId="0" xr:uid="{C8BCA59A-15E1-48B8-8147-090EA9F6C530}">
      <text>
        <r>
          <rPr>
            <b/>
            <sz val="9"/>
            <color indexed="81"/>
            <rFont val="Tahoma"/>
            <family val="2"/>
          </rPr>
          <t>admin:</t>
        </r>
        <r>
          <rPr>
            <sz val="9"/>
            <color indexed="81"/>
            <rFont val="Tahoma"/>
            <family val="2"/>
          </rPr>
          <t xml:space="preserve">
En este campo se debe indicar si el riesgo se materializó o no.</t>
        </r>
      </text>
    </comment>
    <comment ref="V9" authorId="0" shapeId="0" xr:uid="{63CD866A-6C33-42D4-B07A-B5FD9B6581A6}">
      <text>
        <r>
          <rPr>
            <b/>
            <sz val="9"/>
            <color indexed="81"/>
            <rFont val="Tahoma"/>
            <family val="2"/>
          </rPr>
          <t>admin:</t>
        </r>
        <r>
          <rPr>
            <sz val="9"/>
            <color indexed="81"/>
            <rFont val="Tahoma"/>
            <family val="2"/>
          </rPr>
          <t xml:space="preserve">
Describa los avances y logros obtenidos a la fecha, con base en el plan de acción.</t>
        </r>
      </text>
    </comment>
    <comment ref="H14" authorId="1" shapeId="0" xr:uid="{AD50B352-4008-45B4-ADA1-81FC34A62C2C}">
      <text>
        <r>
          <rPr>
            <b/>
            <sz val="9"/>
            <color indexed="81"/>
            <rFont val="Tahoma"/>
            <family val="2"/>
          </rPr>
          <t>AGENCIA:</t>
        </r>
        <r>
          <rPr>
            <sz val="9"/>
            <color indexed="81"/>
            <rFont val="Tahoma"/>
            <family val="2"/>
          </rPr>
          <t xml:space="preserve">
2</t>
        </r>
      </text>
    </comment>
    <comment ref="I14" authorId="1" shapeId="0" xr:uid="{9CCB30C2-FBDD-4ABA-8C4F-70273817A4FF}">
      <text>
        <r>
          <rPr>
            <b/>
            <sz val="9"/>
            <color indexed="81"/>
            <rFont val="Tahoma"/>
            <family val="2"/>
          </rPr>
          <t>AGENCIA:</t>
        </r>
        <r>
          <rPr>
            <sz val="9"/>
            <color indexed="81"/>
            <rFont val="Tahoma"/>
            <family val="2"/>
          </rPr>
          <t xml:space="preserve">
10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61FA00D8-C54C-4B7E-9333-9AB81CA44007}">
      <text>
        <r>
          <rPr>
            <b/>
            <sz val="9"/>
            <color indexed="81"/>
            <rFont val="Tahoma"/>
            <family val="2"/>
          </rPr>
          <t>admin:</t>
        </r>
        <r>
          <rPr>
            <sz val="9"/>
            <color indexed="81"/>
            <rFont val="Tahoma"/>
            <family val="2"/>
          </rPr>
          <t xml:space="preserve">
</t>
        </r>
      </text>
    </comment>
    <comment ref="U9" authorId="0" shapeId="0" xr:uid="{377F781A-3583-49B0-9C64-B0DA2E85C50D}">
      <text>
        <r>
          <rPr>
            <b/>
            <sz val="9"/>
            <color indexed="81"/>
            <rFont val="Tahoma"/>
            <family val="2"/>
          </rPr>
          <t>admin:</t>
        </r>
        <r>
          <rPr>
            <sz val="9"/>
            <color indexed="81"/>
            <rFont val="Tahoma"/>
            <family val="2"/>
          </rPr>
          <t xml:space="preserve">
En este campo se debe indicar si el riesgo se materializó o no.</t>
        </r>
      </text>
    </comment>
    <comment ref="V9" authorId="0" shapeId="0" xr:uid="{438C1317-AE07-4859-83C6-5149D8A3A1E5}">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8" authorId="0" shapeId="0" xr:uid="{933E4162-1776-4270-9F3F-EC15A1C17482}">
      <text>
        <r>
          <rPr>
            <b/>
            <sz val="9"/>
            <color indexed="81"/>
            <rFont val="Tahoma"/>
            <family val="2"/>
          </rPr>
          <t>admin:</t>
        </r>
        <r>
          <rPr>
            <sz val="9"/>
            <color indexed="81"/>
            <rFont val="Tahoma"/>
            <family val="2"/>
          </rPr>
          <t xml:space="preserve">
</t>
        </r>
      </text>
    </comment>
    <comment ref="U9" authorId="0" shapeId="0" xr:uid="{99102B5A-DA5E-4A1E-9C87-35DCCD5CEE65}">
      <text>
        <r>
          <rPr>
            <b/>
            <sz val="9"/>
            <color indexed="81"/>
            <rFont val="Tahoma"/>
            <family val="2"/>
          </rPr>
          <t>admin:</t>
        </r>
        <r>
          <rPr>
            <sz val="9"/>
            <color indexed="81"/>
            <rFont val="Tahoma"/>
            <family val="2"/>
          </rPr>
          <t xml:space="preserve">
En este campo se debe indicar si el riesgo se materializó o no.</t>
        </r>
      </text>
    </comment>
    <comment ref="V9" authorId="0" shapeId="0" xr:uid="{AFB6B68D-8479-47E6-9667-F4954089C53E}">
      <text>
        <r>
          <rPr>
            <b/>
            <sz val="9"/>
            <color indexed="81"/>
            <rFont val="Tahoma"/>
            <family val="2"/>
          </rPr>
          <t>admin:</t>
        </r>
        <r>
          <rPr>
            <sz val="9"/>
            <color indexed="81"/>
            <rFont val="Tahoma"/>
            <family val="2"/>
          </rPr>
          <t xml:space="preserve">
Describa los avances y logros obtenidos a la fecha, con base en el plan de acción.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author>
    <author>tc={B2843EA5-B0BF-43E9-B3F9-1CC316B9E95C}</author>
  </authors>
  <commentList>
    <comment ref="F8" authorId="0" shapeId="0" xr:uid="{DCF63939-B557-46DF-A9BA-59CD03053D04}">
      <text>
        <r>
          <rPr>
            <b/>
            <sz val="9"/>
            <color indexed="81"/>
            <rFont val="Tahoma"/>
            <family val="2"/>
          </rPr>
          <t>admin:</t>
        </r>
        <r>
          <rPr>
            <sz val="9"/>
            <color indexed="81"/>
            <rFont val="Tahoma"/>
            <family val="2"/>
          </rPr>
          <t xml:space="preserve">
</t>
        </r>
      </text>
    </comment>
    <comment ref="U9" authorId="0" shapeId="0" xr:uid="{0B011A31-9649-4DA5-82A9-7A73F32B9223}">
      <text>
        <r>
          <rPr>
            <b/>
            <sz val="9"/>
            <color indexed="81"/>
            <rFont val="Tahoma"/>
            <family val="2"/>
          </rPr>
          <t>admin:</t>
        </r>
        <r>
          <rPr>
            <sz val="9"/>
            <color indexed="81"/>
            <rFont val="Tahoma"/>
            <family val="2"/>
          </rPr>
          <t xml:space="preserve">
En este campo se debe indicar si el riesgo se materializó o no.</t>
        </r>
      </text>
    </comment>
    <comment ref="V9" authorId="0" shapeId="0" xr:uid="{628045F4-7554-42FD-973E-D40C7F33D2AE}">
      <text>
        <r>
          <rPr>
            <b/>
            <sz val="9"/>
            <color indexed="81"/>
            <rFont val="Tahoma"/>
            <family val="2"/>
          </rPr>
          <t>admin:</t>
        </r>
        <r>
          <rPr>
            <sz val="9"/>
            <color indexed="81"/>
            <rFont val="Tahoma"/>
            <family val="2"/>
          </rPr>
          <t xml:space="preserve">
Describa los avances y logros obtenidos a la fecha, con base en el plan de acción.</t>
        </r>
      </text>
    </comment>
    <comment ref="E12" authorId="1" shapeId="0" xr:uid="{B2843EA5-B0BF-43E9-B3F9-1CC316B9E95C}">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Confirmar baja ejecución con informes de Contraloría</t>
      </text>
    </comment>
  </commentList>
</comments>
</file>

<file path=xl/sharedStrings.xml><?xml version="1.0" encoding="utf-8"?>
<sst xmlns="http://schemas.openxmlformats.org/spreadsheetml/2006/main" count="1686" uniqueCount="662">
  <si>
    <t xml:space="preserve">Direccionamiento estratégico </t>
  </si>
  <si>
    <t xml:space="preserve">Gestión de Comunicaciones </t>
  </si>
  <si>
    <t xml:space="preserve">Atención a la Ciudadanía </t>
  </si>
  <si>
    <t>Gestión Administrativa-Contratación</t>
  </si>
  <si>
    <t>Gestión Administrativa</t>
  </si>
  <si>
    <t xml:space="preserve">Gestión Financiera </t>
  </si>
  <si>
    <t>Gestión Financiera-Cartera</t>
  </si>
  <si>
    <t xml:space="preserve">Gestión del Talento Humano </t>
  </si>
  <si>
    <t xml:space="preserve">Gestión Documental </t>
  </si>
  <si>
    <t>Gestión Jurídica</t>
  </si>
  <si>
    <t>Gestión Sistemas de Información</t>
  </si>
  <si>
    <t xml:space="preserve">Auditoría Interna </t>
  </si>
  <si>
    <t>FORMATO</t>
  </si>
  <si>
    <r>
      <t xml:space="preserve">Código: </t>
    </r>
    <r>
      <rPr>
        <sz val="10"/>
        <rFont val="Arial"/>
        <family val="2"/>
      </rPr>
      <t>F-ES-DE-009</t>
    </r>
  </si>
  <si>
    <t>Versión: 02</t>
  </si>
  <si>
    <t>IDENTIFICACIÓN, ANÁLISIS Y VALORACIÓN DE RIESGOS</t>
  </si>
  <si>
    <t>Página: 1 de 1</t>
  </si>
  <si>
    <t>COPIA CONTROLADA</t>
  </si>
  <si>
    <t>SEGUIMIENTO Y REVISIÓN</t>
  </si>
  <si>
    <t>No</t>
  </si>
  <si>
    <t>TIPO DE RIESGO</t>
  </si>
  <si>
    <t>DESCRIPCIÓN DEL RIESGO</t>
  </si>
  <si>
    <t>CAUSAS</t>
  </si>
  <si>
    <t>EFECTOS</t>
  </si>
  <si>
    <t>SIN CONTROL</t>
  </si>
  <si>
    <t>MEDIDAS DE RESPUESTA</t>
  </si>
  <si>
    <t>PLAN DE ACCIÓN-CONTROL</t>
  </si>
  <si>
    <t>CON CONTROL</t>
  </si>
  <si>
    <t>POSIBILIDAD DE OCURRENCIA</t>
  </si>
  <si>
    <t>IMPACTO</t>
  </si>
  <si>
    <t>CALIFICACIÓN DEL RIESGO</t>
  </si>
  <si>
    <t>ACCIONES PLANEADAS</t>
  </si>
  <si>
    <t>RESPONSABLE</t>
  </si>
  <si>
    <t>CRONOGRAMA</t>
  </si>
  <si>
    <t>FUENTES DE VERIFICACIÓN</t>
  </si>
  <si>
    <t>ESTADO DEL RIESGO
SI/NO</t>
  </si>
  <si>
    <t>ACCIONES REALIZADAS</t>
  </si>
  <si>
    <t>OBSERVACIONES DEL LÍDER</t>
  </si>
  <si>
    <t>OBSERVACIONES DE CONTROL INTERNO</t>
  </si>
  <si>
    <t>Estratégico</t>
  </si>
  <si>
    <t xml:space="preserve">Incumplimiento de metas del Plan Desarrollo </t>
  </si>
  <si>
    <t>*Baja disponibilidad de recursos (humanos, financieros. Físicos).
*Poca voluntad de los líderes.
* Poca claridad en las estrategias por proyecto
*Deficiente seguimiento y evaluación.</t>
  </si>
  <si>
    <t>*Sanciones de entidades de control.
*Pérdida de credibilidad institucional.
*Disminución de presupuesto para próximas vigencias.
*Baja efectividad de las acciones.</t>
  </si>
  <si>
    <t>Reducir el riesgo</t>
  </si>
  <si>
    <t>*Diseñar un plan de acción por proyecto.
*Implementar un tablero de control para el seguimiento.
*Fomentar el compromiso de los líderes para la implementación de las iniciativas y/o proyectos.
*Realizar seguimientos al plan de acción alcaldía y al plan indicativo</t>
  </si>
  <si>
    <t>Planeación Estratégica</t>
  </si>
  <si>
    <t>Del 01/01/2020 al
30/12/2020</t>
  </si>
  <si>
    <t>*Planes de acción por proyecto
*Tablero de control
*Informes seguimiento.</t>
  </si>
  <si>
    <t>Incumplimiento en la gestión del riesgo por parte de los procesos.</t>
  </si>
  <si>
    <t>*Poca rigurosidad en los reportes de información de seguimiento.
*Desconocimiento de la política y lineamientos para la gestión del riesgo.</t>
  </si>
  <si>
    <t>*Sanciones de entidades de control.
*Materialización de riesgos.
*Pérdida de credibilidad institucional.</t>
  </si>
  <si>
    <t>*Realizar seguimiento semestral al mapa de riesgos institucional.
*Integración de la matriz de riesgos con el plan de acción institucional</t>
  </si>
  <si>
    <t>Planeación Estratégica
Control Interno</t>
  </si>
  <si>
    <t>*Informes de seguimiento
* Ruta metodológica y evidencias de la capacitación</t>
  </si>
  <si>
    <t>Incumplimiento del plan anticorrupción y de atención al ciudadano.</t>
  </si>
  <si>
    <t>*Baja disponibilidad de recursos (humanos, financieros. Físicos).
*Poca voluntad de los líderes.
*Deficiente seguimiento y evaluación.
*Desconocimiento del marco normativo y conceptual.</t>
  </si>
  <si>
    <t>*Sanciones de entidades de control.
*Pérdida de credibilidad institucional.
*Pérdida de recursos.
*Presencia de hechos de corrupción.
*Aumento de PQRSDF</t>
  </si>
  <si>
    <t>Evitar el riesgo</t>
  </si>
  <si>
    <t>*Socializar el plan anticorrupción a todos los servidores de la Agencia.
*Realizar seguimiento al cumplimiento de acciones.</t>
  </si>
  <si>
    <t>Planeación Estratégica
Control Interno (seguimiento)</t>
  </si>
  <si>
    <t>30/04/2020
30/08/2020
30/12/2020</t>
  </si>
  <si>
    <t>*Informes de seguimiento.
*Política de administración de riesgos.</t>
  </si>
  <si>
    <t>Operativo</t>
  </si>
  <si>
    <t>Incumplimiento de proyectos de inversión y planes de acción.</t>
  </si>
  <si>
    <t>*Débil gestión y planeación de actividades.
*Lentitud en los procesos contractuales.
*Incumplimiento por parte de terceros.
*Insuficiente presupuesto</t>
  </si>
  <si>
    <t>*Incumplimiento del  plan de desarrollo.
*Recorte de recursos asignados.
*Pérdida de credibilidad institucional.
*Bajo impacto social.</t>
  </si>
  <si>
    <t>*Formular planes de acción de acuerdo al presupuesto asignado.
*Realizar seguimiento periódico a la ejecución física y presupuestal.</t>
  </si>
  <si>
    <t>Planeación Estratégica
Líderes de proceso</t>
  </si>
  <si>
    <t>Del 15/01/2020 al 30/12/2020</t>
  </si>
  <si>
    <t>*Planes de acción
*Informes de seguimiento</t>
  </si>
  <si>
    <t>Errores en los reportes de información.</t>
  </si>
  <si>
    <t>*Demora en la entrega de información por parte de los responsables.
*Información incompleta y con errores.
*Fallas en el sistema SAP.
*Poca claridad en los lineamientos para los reportes.
*Las fechas de corte de la Agencia y de la Alcaldía no coinciden.
*Deficientes herramientas tecnológicas.
*Subregistro de bases de datos internas y externas.
* Poca disponibilidad de la información</t>
  </si>
  <si>
    <t>*Duplicidad de esfuerzos.
*Incumplimiento de metas.
*Recorte de recursos asignados.
*Inadecuada toma de decisiones.
*Entrega de información errónea a externos.
*Pérdida de credibilidad institucional.
*Demora en respuesta a requerimientos</t>
  </si>
  <si>
    <t>*Implementar el sistema de seguimiento y evaluación.
*Fortalecer la comunicación y articulación entre los procesos.
*Brindar orientación técnica a los líderes para el reporte de información.
*Solicitar fuentes de verificación.
*Implementar mejoras en las bases de datos.
*Implementar la batería de indicadores</t>
  </si>
  <si>
    <t>Planeación Estratégica
Líderes de proceso
ODES</t>
  </si>
  <si>
    <t>*Informes de seguimiento.
*Listados de asistencia a capacitaciones.
*Evidencias de la ejecución de los proyectos.
*Sistema de información y batería de indicadores.
*Política para el manejo de la información.
*Bases de datos.</t>
  </si>
  <si>
    <t>Corrupción</t>
  </si>
  <si>
    <t>Manejo indebido de las bases de datos para beneficio propio.</t>
  </si>
  <si>
    <t>*Poca ética del talento humano.
*Poca rigurosidad en el control.
*Ausencia de políticas para el manejo de la información.</t>
  </si>
  <si>
    <t>*Sanciones de entidades de control.
*Detrimento patrimonial.
*Pérdida de credibilidad institucional.</t>
  </si>
  <si>
    <t>*Promover las buenas prácticas.
*Implementar la política de tratamiento y uso de bases de datos</t>
  </si>
  <si>
    <t>Planeación Estratégica-ODES</t>
  </si>
  <si>
    <t>*Política para el manejo de la información.</t>
  </si>
  <si>
    <t>Elaboró: Coordinadora de Planeación Estratégica</t>
  </si>
  <si>
    <t>Revisó: Director General</t>
  </si>
  <si>
    <t xml:space="preserve">Aprobó: Sistema Integrado de Gestión </t>
  </si>
  <si>
    <t>Fecha: 27 de abril de 2018</t>
  </si>
  <si>
    <t>Fecha: 03 de mayo de 2018</t>
  </si>
  <si>
    <t>Fecha: 09 de mayo de 2018</t>
  </si>
  <si>
    <t>Tecnológico</t>
  </si>
  <si>
    <t>Imagen</t>
  </si>
  <si>
    <t>Cumplimiento</t>
  </si>
  <si>
    <t>Financiero</t>
  </si>
  <si>
    <t>Total</t>
  </si>
  <si>
    <t>Presentar datos, información, noticias equivocadas, incompletas e inoportunas en los diferentes medios de comunicación y/o estrategias comunicacionales.</t>
  </si>
  <si>
    <t>*Confusión y poca claridad en la información entregada a la comunidad y medios de comunicación.
*Demora en la gestión de la información.
*Pérdida de credibilidad 
*Percepción negativa frente a la agencia.
* Acciones legales.</t>
  </si>
  <si>
    <t>Gestión de Comunicaciones</t>
  </si>
  <si>
    <t>Del 08/01/2020 al 30/12/2020</t>
  </si>
  <si>
    <t>*Sitio web de la entidad
*Documento Reporte de Indicadores de comunicaciones.</t>
  </si>
  <si>
    <t>Estrategias de comunicación no efectivas</t>
  </si>
  <si>
    <t>*Tiempos no adecuados para la planeación y ejecución de la estrategia.
*Inadecuada identificación de los públicos objetivos.
*Insuficiente presupuesto para la ejecución de las acciones planeadas.
*Falta de exactitud frente a los objetivos y resultados esperados.</t>
  </si>
  <si>
    <t>*Baja inscripción a los programas ofertados por la Agencia
*Desinformación de la oferta de la Agencia.
*Percepción negativa frente a la Agencia.</t>
  </si>
  <si>
    <t>Actos realizados con la intención de dañar la imagen de la Entidad o de una persona en particular. (Rumores, dañar vallas publicitarias, sitios web, medios institucionales de información, entre otros).</t>
  </si>
  <si>
    <t>*Desinformación y deterioro de la imagen.
*Percepción negativa frente a la agencia.</t>
  </si>
  <si>
    <t>Elaboró: Coordinadora de Planeación Estrategica</t>
  </si>
  <si>
    <r>
      <t xml:space="preserve">*Insuficiente control y verificación de los datos, información, cifras y noticias en general.
</t>
    </r>
    <r>
      <rPr>
        <sz val="11"/>
        <rFont val="Calibri"/>
        <family val="2"/>
      </rPr>
      <t>*Cambios de última hora en la información a generar.</t>
    </r>
    <r>
      <rPr>
        <sz val="11"/>
        <rFont val="Calibri"/>
        <family val="2"/>
        <scheme val="minor"/>
      </rPr>
      <t xml:space="preserve">
*Uso mal intencionado de la información oficial
*Falta de exactitud de otras dependencias sobre el servicio que requieren de nosotros.
*Informalidad en la entrega de información.</t>
    </r>
  </si>
  <si>
    <r>
      <t>*</t>
    </r>
    <r>
      <rPr>
        <sz val="11"/>
        <rFont val="Calibri"/>
        <family val="2"/>
      </rPr>
      <t>El líder</t>
    </r>
    <r>
      <rPr>
        <sz val="11"/>
        <rFont val="Calibri"/>
        <family val="2"/>
        <scheme val="minor"/>
      </rPr>
      <t xml:space="preserve"> de comunicaciones deberá revisar toda la información antes de ser emitida.
*Conservar y verificar la información originada desde la fuente.
*Aplicar responsablemente el procedimiento para generar información para la comunidad y medios de comunicación. 
*Establecer y mantener contacto con los medios de comunicación, para que se genere información pertinente sobre la ejecución de los programas y proyectos de la Agencia.
*Validar con la Secretaría de Comunicaciones la información antes de ser publicada.
</t>
    </r>
    <r>
      <rPr>
        <sz val="11"/>
        <rFont val="Calibri"/>
        <family val="2"/>
      </rPr>
      <t>*Establecer claramente el canal  para la recepción de necesidades internas de comunicación con los equipos de la Agencia y Alcaldìa.</t>
    </r>
  </si>
  <si>
    <r>
      <t>*</t>
    </r>
    <r>
      <rPr>
        <sz val="11"/>
        <rFont val="Calibri"/>
        <family val="2"/>
      </rPr>
      <t>Monitoreo de medios</t>
    </r>
    <r>
      <rPr>
        <sz val="11"/>
        <rFont val="Calibri"/>
        <family val="2"/>
        <scheme val="minor"/>
      </rPr>
      <t xml:space="preserve">
*Correos electrónicos
</t>
    </r>
  </si>
  <si>
    <r>
      <t xml:space="preserve">*Sanciones por parte de los entes de control
*Acceso insuficiente y/o limitado a la información.
</t>
    </r>
    <r>
      <rPr>
        <sz val="11"/>
        <rFont val="Calibri"/>
        <family val="2"/>
      </rPr>
      <t>*Falta de inclusión a grupos de valor</t>
    </r>
  </si>
  <si>
    <t xml:space="preserve">Incumplimiento en las publicaciones y características en la página Web según la normatividad vigente.  </t>
  </si>
  <si>
    <r>
      <t xml:space="preserve">*Desconocimiento de la normatividad vigente </t>
    </r>
    <r>
      <rPr>
        <sz val="11"/>
        <rFont val="Calibri"/>
        <family val="2"/>
      </rPr>
      <t>de Gobierno Digital.</t>
    </r>
    <r>
      <rPr>
        <sz val="11"/>
        <rFont val="Calibri"/>
        <family val="2"/>
        <scheme val="minor"/>
      </rPr>
      <t xml:space="preserve">
*Insuficientes recursos humanos, técnicos y tecnológicos para aplicar la normatividad.
</t>
    </r>
    <r>
      <rPr>
        <sz val="11"/>
        <rFont val="Calibri"/>
        <family val="2"/>
      </rPr>
      <t>*Insuficiente presupuesto para la implementación de la estrategia de Gobierno Digital.</t>
    </r>
  </si>
  <si>
    <r>
      <t>*</t>
    </r>
    <r>
      <rPr>
        <sz val="11"/>
        <rFont val="Calibri"/>
        <family val="2"/>
      </rPr>
      <t xml:space="preserve">Actualizar el sitio web de la entidad según la normatividad vigente y en términos de contenido. </t>
    </r>
  </si>
  <si>
    <r>
      <t xml:space="preserve">*Diseñar y ejecutar estrategias de comunicación para apoyar las convocatorias de los diferentes programas y proyectos de la Agencia.
</t>
    </r>
    <r>
      <rPr>
        <sz val="11"/>
        <rFont val="Calibri"/>
        <family val="2"/>
      </rPr>
      <t>*Evaluar el plan de comunicaciones ejecutado.</t>
    </r>
  </si>
  <si>
    <t>*Documento de estrategias de comunicaciones, las evidencias de la ejecución y evaluaciòn del plan de comunicaciones.</t>
  </si>
  <si>
    <t xml:space="preserve">*Manejo de intereses personales y políticos por algunos medios de comunicación.
*Intención de manipular o tergiversar la información para causar daño a la institución o una persona.
*Filtración de información a medios de comunicación a través de fuentes no oficiales </t>
  </si>
  <si>
    <r>
      <t xml:space="preserve">*Mantener un flujo permanente, preciso y adecuado de la información hacia los públicos de interés. 
</t>
    </r>
    <r>
      <rPr>
        <sz val="11"/>
        <rFont val="Calibri"/>
        <family val="2"/>
      </rPr>
      <t xml:space="preserve">*Manejar adecuadas relaciones con los medios de comunicaciòn.  
*Socializar el plan de voceria de la Agencia con los integrantes de organizaciòn. </t>
    </r>
  </si>
  <si>
    <r>
      <rPr>
        <i/>
        <sz val="11"/>
        <rFont val="Calibri"/>
        <family val="2"/>
      </rPr>
      <t>*</t>
    </r>
    <r>
      <rPr>
        <sz val="11"/>
        <rFont val="Calibri"/>
        <family val="2"/>
      </rPr>
      <t xml:space="preserve">Monitoreo de medios. </t>
    </r>
    <r>
      <rPr>
        <sz val="11"/>
        <rFont val="Calibri"/>
        <family val="2"/>
        <scheme val="minor"/>
      </rPr>
      <t xml:space="preserve">
*Correos electrónicos</t>
    </r>
  </si>
  <si>
    <t>Desactualización de la información del SGC</t>
  </si>
  <si>
    <t xml:space="preserve">*Desconocimiento de los procesos
*Desconocimiento del uso de la plataforma ISOLUCION
*Uso indebido de la documentación
</t>
  </si>
  <si>
    <t>*Aplicación incorrecta de los procedimientos
*Duplicidad de esfuerzos
*Aumento en el número de no conformidades
*Sanciones de entes de control
*Incumplimiento del MIPG
*Inadecuado uso de ISOLUCION</t>
  </si>
  <si>
    <t>01/03/2020 al 31/12/2020</t>
  </si>
  <si>
    <t xml:space="preserve">ISOLUCION
Programa y planes de auditorías
Listado de asistencia
</t>
  </si>
  <si>
    <t>Falta de ejecución de Planes de Mejoramiento</t>
  </si>
  <si>
    <t xml:space="preserve">*Poca cantidad de personal
*Desconocimiento de la norma
*Priorización de otras actividades
*Falta de interes de los lideres de procesos
</t>
  </si>
  <si>
    <t>*Debilitamiento del SGC
*Retrazos en la gestión
*Falta de efectividad y eficiencia en los procesos
*Desarticulación de los sistemas
*Pérdidas económicas</t>
  </si>
  <si>
    <t>*Planeación de los programas y planes de auditoría
*Acompañamiento a los procesos
*Seguimiento y control del cumplimiento de planes de mejoramiento</t>
  </si>
  <si>
    <t>Del 01/05/2020 al 31/12/2020</t>
  </si>
  <si>
    <t>*Cronograma de auditorías</t>
  </si>
  <si>
    <t>Gestión y mejora de la calidad</t>
  </si>
  <si>
    <t>Acceso y permanencia a la ES</t>
  </si>
  <si>
    <t>Incumplimiento de los términos legales para dar respuesta a las PQRSDF radicadas en la Agencia.</t>
  </si>
  <si>
    <t>*Inadecuado manejo de las plataformas de registro de las PQRSDF por parte de los responsables de dar respuesta en la Entidad.
*Demora en la entrega de la información por parte de la fuente para dar respuesta.
*Fallas técnicas en las plataformas y herramientas tecnológicas.
*Insuficiente seguimiento a la gestión de trámites de las PQRSDF.
*Desconocimiento de normativa asociada a la gestión del trámite.</t>
  </si>
  <si>
    <t>*Procesos disciplinarios
*Acciones legales.
*Pérdida de credibilidad 
*Percepción negativa frente a la agencia.</t>
  </si>
  <si>
    <t>*Realizar capacitaciones a los servidores públicos relacionadas con el mejoramiento del servicio al ciudadano.
*Elaborar informe de medición de PQRSDF de cada uno de los canales de atención a la ciudadanía. 
*Fortalecer los canales de atención al ciudadano</t>
  </si>
  <si>
    <t>Atención al Ciudadano</t>
  </si>
  <si>
    <t>Del 21/01/2020 al 30/12/2020</t>
  </si>
  <si>
    <t>*Listados de asistencia
*Memorias de las capacitaciones.
*Respuesta a las PQRSDF
*Informes de seguimiento.</t>
  </si>
  <si>
    <t>Entregar información equivocada, incompleta e inoportuna a través de los diferentes canales de atención al ciudadano.</t>
  </si>
  <si>
    <t>*Confusión y poca claridad en la información entregada a la comunidad.
*Insatisfacción del ciudadano por la demora en las respuestas a las solicitudes.
*Pérdida de credibilidad 
*Percepción negativa frente a la agencia.
*Acciones legales.</t>
  </si>
  <si>
    <t>*Implementar un protocolo de servicio al ciudadano en todos los canales para garantizar la calidad y cordialidad en la atención al ciudadano.
*Realizar capacitaciones a los servidores públicos relacionadas con el mejoramiento del servicio al ciudadano.
*Articular acciones con el equipo de comunicaciones para recibir lineamientos frente a la atención al ciudadano.</t>
  </si>
  <si>
    <t>*Encuesta de satisfacción del ciudadano.
*Listados y actas de reuniones.
*Respuesta a las PQRSDF</t>
  </si>
  <si>
    <t>*Procesos disciplinarios
*Acciones legales.
*Percepción negativa frente a la Agencia debido a la realización de trámites innecesarios</t>
  </si>
  <si>
    <t>*Revisar la inclusión de los trámites en los procedimientos de la agencia
*Revisar y actualizar las hojas de vida de los trámites (incluir los tiempos)
*Formular una propuesta de racionalización de los trámites identificados. 
*Realizar las mejoras para optimizar los trámites (costos, tiempos, pasos, procedimientos, inclusión de medios tecnológicos)</t>
  </si>
  <si>
    <t>*Hojas de vida de los trámites
*Propuesta de racionalización de trámites</t>
  </si>
  <si>
    <t>*Insuficiente control y verificación de la información.
*Fallas de comunicación interna sobre los programas y proyectos de la Agencia.
*Cambios de última hora en la información a generar.
*Falta de exactitud por parte del peticionario sobre el servicio que requieren de nosotros.
*Informalidad en la entrega de información.
*No implementar acciones y planes para el mejoramiento del servicio al ciudadano</t>
  </si>
  <si>
    <r>
      <rPr>
        <i/>
        <sz val="11"/>
        <rFont val="Calibri"/>
        <family val="2"/>
        <scheme val="minor"/>
      </rPr>
      <t>*Desconocimiento de los lineamientos de la Política de Racionalización de Trámites</t>
    </r>
    <r>
      <rPr>
        <sz val="11"/>
        <rFont val="Calibri"/>
        <family val="2"/>
        <scheme val="minor"/>
      </rPr>
      <t xml:space="preserve">
*Falencias en los planes de mejoramiento de los procesos
*Desconocimiento de los flujos de información
*Limitados recursos humanos, financieros, técnicos y tecnológicos</t>
    </r>
  </si>
  <si>
    <t xml:space="preserve">No cumplir con la Política de Racionalización de Trámites
</t>
  </si>
  <si>
    <t>*Realizar pruebas previas al sistema de información.
*Elaborar y/o actualizar formularios para las convocatorias.</t>
  </si>
  <si>
    <t>Dirección Técnica de Fondos</t>
  </si>
  <si>
    <t>Correos de realización de pruebas.</t>
  </si>
  <si>
    <t>Incumplimiento de los reglamentos operativos de los fondos</t>
  </si>
  <si>
    <t>*Realizar la calificación de las convocatorias de los Fondos de pregrado y posgrados
*Realizar la calificación del programa de Becas  Mejores Bachilleres
*Realizar la etapa de legalización de preseleccionados de los programas de créditos condonables y Becas Mejores Bachilleres.
*Realizar el proceso de renovaciones de los Fondos de pregrado y posgrados.
*Realizar el proceso de renovación del programa Becas Mejores Bachilleres</t>
  </si>
  <si>
    <t>Bases de datos y oficios.</t>
  </si>
  <si>
    <t>Daños en la reputación de la Agencia</t>
  </si>
  <si>
    <t>Correos electrónicos, oficios.</t>
  </si>
  <si>
    <t>Desarticulación entre calendarios de los programas y los calendarios de las IES.</t>
  </si>
  <si>
    <t>*Insuficiente comunicación con las IES de la ciudad</t>
  </si>
  <si>
    <t>*Baja inscripción a los fondos
*Pérdida de oportunidades por parte de los ciudadanos
*Descoordinación del proceso de legalización y renovación</t>
  </si>
  <si>
    <t>*Elaborar el cronograma de las convocatorias, el cual debe estar alineado con los calendarios de matrícula de las universidades.</t>
  </si>
  <si>
    <t>Oficios, correos electrónicos, cronograma</t>
  </si>
  <si>
    <t>*Incumplimiento de los requerimientos técnicos
*Baja participación de oferentes a la licitación
*Reprocesos en los procesos precontractuales y contractuales</t>
  </si>
  <si>
    <t>*Retraso en el desarrollo de la convocatoria de los estudiantes
*Retrasos en la administración de los recursos
*Retraso en los giros a realizar a universidades y beneficiarios</t>
  </si>
  <si>
    <t>*Adelantar el proceso licitatorio para contratar el operador financiero para manejo de nuevos recursos 2019.</t>
  </si>
  <si>
    <t>Contrato</t>
  </si>
  <si>
    <t>Retraso en la definición de condonaciones y saldos para el paso al cobro</t>
  </si>
  <si>
    <t>*Dificultades en los procesos de los operadores externos.
*Dificultades en la consolidación del crédito.</t>
  </si>
  <si>
    <t>*Prescripción de la cartera una vez notificada la condición del beneficiario mediante acto administrativo.
*Afectación en la gestión de recaudo de cartera.
*Afectación de la imagen institucional.
*Detrimento patrimonial</t>
  </si>
  <si>
    <t xml:space="preserve">*Realizar seguimiento periódico a los operadores de los créditos.
*Realizar la gestión del cobro de cartera.
*Realizar seguimiento a los estados de los beneficiarios </t>
  </si>
  <si>
    <t>Dirección Técnica de Fondos
Gestión Jurídica
Subdirección Administrativa, Financiera y de Apoyo a la Gestión.</t>
  </si>
  <si>
    <t>Manipulación indebida de bases de datos (Interno).</t>
  </si>
  <si>
    <t>*Alteración de los resultados de los preseleccionados y/o seleccionados.
*Alteración en las condiciones del crédito.
*Mala imagen para la institución.
*Sanciones para los funcionarios y/o contratistas
*Detrimento patrimonial</t>
  </si>
  <si>
    <t>*Segregación de funciones de manera que se establezca el responsable del manejo de las bases de datos.
*Implementar un sistema de información
*Realizar control dual en la generación de información específica</t>
  </si>
  <si>
    <t>Bases de datos</t>
  </si>
  <si>
    <t>Déficit en la financiación de cohortes</t>
  </si>
  <si>
    <t>*Detrimento patrimonial
*Mala imagen para la institución.
*Pérdida de rendimientos financieros.</t>
  </si>
  <si>
    <t>*Realizar la planeación financiera
*Realizar supervisión oportuna de contratos</t>
  </si>
  <si>
    <t>*Proyecciones financieras
*Informes de supervisión</t>
  </si>
  <si>
    <t>Inconsistencias en los requisitos para el desarrollo del sistema único del servicio social</t>
  </si>
  <si>
    <t>*Imprecisión en la información
*Requerimientos inadecuados</t>
  </si>
  <si>
    <t>*Reprocesos
*Pérdida de recursos</t>
  </si>
  <si>
    <t>*Diseñar y  formular del subsistema integración tecnología, del sistema único del servicio social acorde a la normatividad y necesidad</t>
  </si>
  <si>
    <t>*Diseño gráfico del sistema</t>
  </si>
  <si>
    <t xml:space="preserve">Desarticulación con actores comunales </t>
  </si>
  <si>
    <t>*Proceso electoral
*Desacuerdo de la comunidad con el reglamento operativo
*Intereses particulares por parte de actores
*Desinterés</t>
  </si>
  <si>
    <t>*Baja inscripción a los fondos
*Dificultades para legalización y renovación
*No priorización por parte de comunas
*Reprocesos</t>
  </si>
  <si>
    <t>*Participar en escenarios de Presupuesto Participativo (Recolección Insumos, Socialización de proyectos, Consejos Comunales y Corregimentales de Planeación)
*Realizar Rendición de cuentas a través de los diferentes medios programados para tal fin.
*Participar en escenarios de articulación de las comunas para el establecimiento de agendas comunes.</t>
  </si>
  <si>
    <t>*Reporte de actividades
*Actas y/o listados de asistencia</t>
  </si>
  <si>
    <t>*Desconocimiento de los reglamentos por parte de los estudiantes
*Desinterés por parte de los estudiantes
*Altas situaciones de casos especiales</t>
  </si>
  <si>
    <t>*Alto número de suspensiones
*Aumento de PQRS
*Afectación de la permanencia en la ES y la condonación</t>
  </si>
  <si>
    <t>*Suspensiones
*Reportes de renovación
*Diseño metodológico de encuentro
*Informe de Inducciones realizadas</t>
  </si>
  <si>
    <t>Baja Inscripción a las estrategias</t>
  </si>
  <si>
    <t>*Desconocimiento de los requisitos 
*Estrategia de comunicaciones poco efectivas
*Limitada orientación a posibles beneficiarios</t>
  </si>
  <si>
    <t>*Beja ejecución presupuestal
*Incumplimiento de objetivos y metas</t>
  </si>
  <si>
    <t>*Llevar a cabo orientación  y socialización en territorio a estudiantes beneficiarios, instituciones y comunidad en general</t>
  </si>
  <si>
    <t>*Bases de datos</t>
  </si>
  <si>
    <t>Error en la parametrización de los criterios de calificación para la preselección de beneficiarios</t>
  </si>
  <si>
    <t>*Desactualización de formularios frente a la normativa.
*Insuficiente verificación de los criterios de calificación.
*Errores humanos
*Errores en el codigo, base de datos
*Alteraciones de la plataforma por terceros.</t>
  </si>
  <si>
    <t>*Anulación de una convocatoria.
*Anulación de un acto administrativo.
*Afectación de la imagen institucional.
*Reprocesos y desgaste administrativo
*Detrimento patrimonial
*Disminución de la cantidad de beneficiarios
*Perdida de confiabilidad</t>
  </si>
  <si>
    <t>*Negligencia de los funcionarios y contratistas
*Inobservancia de la norma
*Desconocimiento de la normatividad
*Errores humanos
*Falta de difusión al interior del equipo de la normatividad</t>
  </si>
  <si>
    <t>*Sanciones
*Detrimento patrimonial
*Aumento de PQRSDF
*Afectación de la imagen institucional.
*Reprocesos y desgaste administrativo</t>
  </si>
  <si>
    <t>*Procesos internos del operador financiero que afectan los tiempos de pago de las diferentes modalidades de créditos.
*Retrasos en el cronograma establecido para los giros (Agencia, operador logístico y operador financiero)
*Limitada articulación con las Universiidades
*Falta de Planeación del proceso (Lineamientos, proyecciones finaniceras)</t>
  </si>
  <si>
    <t>*Aumento de PQRS en la Agencia.
*Mala imagen sobre la gestión de la Agencia ante los beneficiarios y comunidad en general.
*Disminucón del número de beficiarios
*Perdida de confianza en la gestión de la entidad</t>
  </si>
  <si>
    <t xml:space="preserve">*Realizar seguimiento periódico a la ruta de los diferentes actores en el proceso.
*Elaborar ordenes de pago a las universidades y beneficiarios de los programas de Fondos de pregrado, posgrados y Mejores Bachilleres
*Actualizar la información de los programas para las convocatorias.
*Cronograma conjunto con las universidades
*Realizar las proyecciones financieras </t>
  </si>
  <si>
    <t>Del 30/04/2020 al 
30/12/2020</t>
  </si>
  <si>
    <t>Del 02/01/2020 al 30/12/2020</t>
  </si>
  <si>
    <t>Incumplimiento en los cronogramas de las convocatorias del operador</t>
  </si>
  <si>
    <t>*Malas prácticas en la gestión-Ética profesional
*Poca ética del talento humano.
*Poca rigurosidad en el control.
*Ausencia de políticas para el manejo de la información.</t>
  </si>
  <si>
    <t>*Inadecuada planeación financiera
*Deficiente supervisión de contratos
*Errores Humanos
*Desconocimiento de la normatividad</t>
  </si>
  <si>
    <t xml:space="preserve">*Realizar encuentros de Inducción a estudiantes beneficiarios  (nuevos y antiguos) de los fondos para la permanencia en la educación superior.
*Atender las necesidades de asesoría para las oportunidades de educación superior que se presenten en los estudiantes beneficiarios y en la comunidad en general, de acuerdo a la demanda  </t>
  </si>
  <si>
    <t>Incumplimiento de la planeación contractual</t>
  </si>
  <si>
    <t>*Insuficiente seguimiento al plan de adquisiciones
*Alta rotación de personal
*Demora en los tiempos de contratación
*Poca claridad en las necesidades de contratación de cada área.
*Inoportunidad en la consolidación del PAA y no cumplimiento del cronograma establecido</t>
  </si>
  <si>
    <t xml:space="preserve">*Daño antijurídico: daño patrimonial *Sanciones y acciones de repetición.
*Incumplimiento al plan de adquisiciones.
*Castigo al presupuesto de la siguiente vigencia.
*Retraso en el desarrollo de los proyectos. 
*Posibles hallazgos administrativos y disciplinarios </t>
  </si>
  <si>
    <t>*Hacer revisiones periódicas al plan de adquisiciones.
*Capacitar al personal de la importancia del plan de adquisiciones.
*Identificar y cumplir por parte de los equipos de trabajo  las fechas límites para realizar los procesos de selección y las necesidades planteadas.
*Realizar la planeación de cada área a largo plazo dentro la vigencia.
*Articulación entre las áreas para la construcción del PAA, antes de finalizar cada vigencia.</t>
  </si>
  <si>
    <t>Subdirección administrativa financiera y de apoyo a la gestión</t>
  </si>
  <si>
    <t>Del 02/01/2020 al 31/12/2020</t>
  </si>
  <si>
    <t>Seguimiento al Plan anual de Adquisiciones, SECOP y gestión transparente</t>
  </si>
  <si>
    <t>Poca precisión en la elaboración de  la necesidad contractual</t>
  </si>
  <si>
    <r>
      <t>*Alta rotación del personal.
*Falta de claridad en la definición de la necesidad de las especificaciones técnicas y el estudio de mercado para establecer el presupuesto oficial.
*Poco conocimiento contractual por parte de los integrantes del Comité Estructurador, principalmente del rol técnico</t>
    </r>
    <r>
      <rPr>
        <sz val="11"/>
        <color rgb="FFFF0000"/>
        <rFont val="Calibri"/>
        <family val="2"/>
        <scheme val="minor"/>
      </rPr>
      <t xml:space="preserve">
</t>
    </r>
  </si>
  <si>
    <t>*Reprocesos.
*Demoras en los tiempos contractuales.
*Declaración de desierto de los procesos contractuales.
*Necesidades insatisfechas.
*Dificultad en el ejecución contractual.
*Incumplimiento de metas</t>
  </si>
  <si>
    <t>*Elaborar Plan de capacitaciones dirigidas al personal técnico y de contratación de Sapiencia y ejecutar el mismo. 
*Designar en cada área una persona para realizar seguimiento a las necesidades de su dependencia. 
*Fortalecer la articulación del comité estructurador frente a la elaboración del Estudio previo y el análisis del mercado.</t>
  </si>
  <si>
    <t>Personal técnico de contratación y supervisores de las diferentes áreas y procesos</t>
  </si>
  <si>
    <t>Plan de capacitaciones. 
Listado de asistencia</t>
  </si>
  <si>
    <t>Falsedad de documentos aportados con la propuesta en los procesos de contratación.</t>
  </si>
  <si>
    <t>Los proponentes o contratistas adjuntan documentos falsos o adulterados con las propuestas, contratos o cuentas de cobro (afiliación y pago de la seguridad social), dado que no cumplen con los requisitos exigidos en los mismos</t>
  </si>
  <si>
    <t>*Acciones legales en contra de los contratistas. 
*Mala imagen institucional.
*Nulidad del contrato establecido.
*Incumplimiento contractual.</t>
  </si>
  <si>
    <t>*Revisar con detalle los documentos del proceso por el Comité estructurador y evaluador del proceso de contratación, por el *Comité de Contratación y el supervisor y/o interventor del contrato</t>
  </si>
  <si>
    <t>Comité asesor y evaluador /
Supervisor y/o interventor del contrato</t>
  </si>
  <si>
    <t>Expedientes contractuales</t>
  </si>
  <si>
    <t>Celebración de contratos sin el lleno de los requisitos legales.</t>
  </si>
  <si>
    <t>*Evasión del cumplimiento de las etapas y requisitos exigidos dentro de las modalidades de contratación establecidas por la Ley.
*Insuficientes procedimientos, manuales, filtros, políticas, controles en el proceso contractual.</t>
  </si>
  <si>
    <t xml:space="preserve">*Daño antijurídico: Daño patrimonial 
*Sanciones penales, fiscales y disciplinarias
*Acciones de repetición. 
*Mala imagen institucional
*Afectación de las actividades misionales y de apoyo para atender las necesidades de la Entidad </t>
  </si>
  <si>
    <t>*Realizar control jurídico detallado desde la etapa de planeación del proceso contractual.
*Designar un grupo interdisciplinario (técnico, logístico y jurídico) que acompañe el proceso hasta la legalización del contrato.
*Actualizar constantemente los manuales con la normativa vigente.</t>
  </si>
  <si>
    <t>Oficina Asesora Jurídica / Subdirección administrativa financiera y de apoyo a la gestión.</t>
  </si>
  <si>
    <t>Documentos contentivos de directrices emitidas por la oficina jurídica.
Expedientes contractuales. Manual de contratación, políticas internas.</t>
  </si>
  <si>
    <r>
      <t xml:space="preserve">
Inadecuada supervisión o interventoría sobre los contratos
</t>
    </r>
    <r>
      <rPr>
        <strike/>
        <sz val="11"/>
        <rFont val="Calibri"/>
        <family val="2"/>
        <scheme val="minor"/>
      </rPr>
      <t/>
    </r>
  </si>
  <si>
    <t xml:space="preserve">*Desconocimiento del manual de supervisión de la entidad.
*Desconocimiento de los documentos contractuales del proceso. 
*Desconocimiento de la normativa vigente aplicable al contrato. 
*Informes de interventoría o supervisión deficientes, incompletos frente a la revisión de las obligaciones del contratista. 
*Falta de publicación o publicación extemporánea de los documentos de la ejecución y liquidación contractual, por parte de los supervisores o de los apoyos a la supervisión </t>
  </si>
  <si>
    <t>*Daño antijurídico: daño patrimonial *Sanciones penales, fiscales y disciplinarias y acciones de repetición.
*Informes de interventoría 
incompletos o deficientes.
*Incumplimiento de las funciones descritas en el Manual de Contratación por parte de los supervisores. 
*Incumplimiento de las obligaciones o productos descritos en el contrato.</t>
  </si>
  <si>
    <t xml:space="preserve">*Elaborar cápsulas informativas de la importancia de la supervisión y de los riesgos que conllevan.
*Designar un Supervisor con conocimiento, perfil y experiencia.
*Elaboración de matriz contractual por todas las dependencia para seguimiento y control </t>
  </si>
  <si>
    <t>Oficina Asesora Jurídica /Subdirección administrativa financiera y de apoyo a la gestión.</t>
  </si>
  <si>
    <t>Del 20/03/2020 al 01/06/2020</t>
  </si>
  <si>
    <t xml:space="preserve">Capsulas informativas.
</t>
  </si>
  <si>
    <t>Oficina Asesora Jurídica, Talento Humano</t>
  </si>
  <si>
    <t>Del 15/01/2020 al 31/12/2020</t>
  </si>
  <si>
    <t>Incumplimiento de la normativa contractual</t>
  </si>
  <si>
    <t>*Elección de la modalidad inadecuada para un proceso de contratación.
*Cambios en la normativa que modifican e impongan nuevas obligaciones y estas no sean aplicadas.</t>
  </si>
  <si>
    <t>*Revocatorias de actos de apertura
*Sanciones penales, fiscales y disciplinarias
*Demandas en la jurisdicción contenciosa administrativa.
*Reprocesos.
*Demoras en los tiempos contractuales.
*Celebración de contratos sin cumplimiento de los requisitos legales.</t>
  </si>
  <si>
    <t>Oficina Asesora Jurídica, Subdirección administrativa financiera y de apoyo a la gestión.</t>
  </si>
  <si>
    <t>Plan de capacitación
Listado de asistencia
Documentos actualizados</t>
  </si>
  <si>
    <t xml:space="preserve">No liquidar los contratos en los plazos previstos por la ley
</t>
  </si>
  <si>
    <t>*Inadecuada supervisión de los contratos.
*Vencimiento de términos para la liquidación de contratos</t>
  </si>
  <si>
    <t xml:space="preserve">*Sanciones penales y disciplinarias
*Incumplir la normativa contractual
*Pérdida de competencia para la liquidación de contratos 
</t>
  </si>
  <si>
    <t>*Elaborar Plan de capacitaciones dirigidas a los Supervisores de Sapiencia y ejecutar el plan.
*Elaborar un sistema de control sobre los tiempos de liquidación de los contratos (Matriz)
*Fortalecimiento del equipo de trabajo de las Subdirecciones para el acompañamiento jurídico, financiero y técnico en la supervisión de los contratos.</t>
  </si>
  <si>
    <t>Oficina Asesora Jurídica / Subdirección administrativa financiera y de apoyo a la gestión.
Subdirección de Desarrollo de las IES.</t>
  </si>
  <si>
    <t>Plan de capacitaciones. 
Listado de asistencia.
Sistemas de control implementados.</t>
  </si>
  <si>
    <t xml:space="preserve">*Capacitación en la actualización de la normativa.
*Actualizar documentación de calidad destinados a la contratación.
</t>
  </si>
  <si>
    <t>Operativo
Corrupción</t>
  </si>
  <si>
    <t>Pérdida, daño y/o hurto de bienes muebles</t>
  </si>
  <si>
    <t>*Insuficientes medidas de seguridad
*Descuido o negligencia
*Eventos de fuerza mayor o caso fortuito
*Inadecuado uso de los bienes
*Desactualización de los inventarios de bienes muebles e inmuebles
*Inexistencia de plan de mantenimiento preventivo y correctivo
*Delincuencia común.
*Falta de control en la aplicación de medidas de seguridad.
*Desconocimiento de los lineamientos y protocolos para administración de la póliza.
*Inventarios desactualizados.</t>
  </si>
  <si>
    <t>*Pérdida de información de la entidad
*Posible detrimento patrimonial
*Posibles sanciones disciplinarias
*Efectos fiscales
*Retraso en la operación
*Posible afectación de la integridad de las personas.</t>
  </si>
  <si>
    <t>*Levantar y actualizar el inventario físico de bienes muebles e inmuebles.
*Actualizar la cobertura de la póliza según el inventario institucional y comprender el alcance de la  misma.
*Diseñar políticas administrativas para incrementar las medidas de seguridad.
*Plan de Mantenimiento de bienes muebles
*Aplicar el control Interno disciplinarios cuando corresponda.
*Articular acciones interinstitucionales en el sector.
*Socializar el protocolo a seguir en caso de pérdida o hurto del bien.</t>
  </si>
  <si>
    <t>Subdirector Administrativo, Financiero y de Apoyo a la Gestión.</t>
  </si>
  <si>
    <t xml:space="preserve">Del 2/01/2020 al  30/12/2020
</t>
  </si>
  <si>
    <t xml:space="preserve">Pólizas e inventario actualizado
Actas de reunión, informes de supervisión contrato vigilancia, Control en las bitácoras de seguridad, comunicaciones varias con las partes interesadas. </t>
  </si>
  <si>
    <t>Falta de oportunidad en el suministro de bienes o servicios.</t>
  </si>
  <si>
    <t>*Falta de capacidad institucional para cubrir la demanda de servicios.
*Debilidad en la identificación de necesidades, que afecta la planeación.
*Debilidades en la definición de especificidades técnicas de los bienes a adquirir.
*Debilidades en la supervisión y control de bienes y servicios a suministrar. 
*Procesos contractuales declarados desiertos.</t>
  </si>
  <si>
    <t>*Ineficiencia en la operación de los procesos institucionales.
*Posible deterioro de imagen institucional.
*Retraso en planes, programas o proyectos que afectan al ciudadano.
*Adquisición de bienes que no satisfacen las necesidades requeridas.</t>
  </si>
  <si>
    <t>*Elaborar las políticas y procedimientos que orienten la identificación adecuada de las necesidades de bienes y servicios.
*Elaborar Plan de acción conjunto, con cronogramas que tengan presente los periodos de demandas de bienes o servicios de las diferente dependencias.
*Incorporar en el PIC, las capacitaciones y orientaciones técnicas que fortalezcan las competencias en temas contractuales y de supervisión en el sector público.
*Realizar trabajo articulado para la construcción de estudios previos y pliegos de condiciones para la adquisición de bienes, obra y servicios.
*Reuniones periódicas con las áreas para la planificación de recursos.</t>
  </si>
  <si>
    <t>Subdirector Administrativo, Financiero y de Apoyo a la Gestión.
Oficina Asesora Jurídica</t>
  </si>
  <si>
    <t>Documento con las políticas administrativas relacionadas con el suministro de bienes y servicios.
Plan de Acción 2019
Informe de ejecución PIC, listado de asistencia.
Expediente precontractual.</t>
  </si>
  <si>
    <t>Destinación de recursos públicos de forma indebida en favor de un tercero</t>
  </si>
  <si>
    <t>*Tráfico de influencias a favor de terceros.
*Omisiones en las funciones de supervisión.
*Inadecuada aplicación de la normatividad vigente, manual de contratación y procedimientos asociados.
*Usufructuar  bienes públicos por desconocimiento u omisión del servidor responsable.
*Extralimitación de funciones.</t>
  </si>
  <si>
    <t>*Pérdida de imagen institucional.
*Posible detrimento patrimonial.
*Procesos sancionatorios fiscales, penales o disciplinarios.
*Enriquecimiento ilícito de terceros, contratistas y/o funcionarios.
*Demandas.</t>
  </si>
  <si>
    <t>*Elaborar políticas y procedimientos para el uso adecuado de los bienes y servicios.
*Incorporar en el PIC, actividades de formación y orientación técnica en temas relacionados con prevención del daño antijurídico.</t>
  </si>
  <si>
    <t>Documento con las políticas administrativas relacionadas con el uso de bienes y servicios
Informe de ejecución PIC, listado de asistencia.
Manual de Funciones y competencias Laborales Actualizado.</t>
  </si>
  <si>
    <t>Insuficiente y/o inadecuada  infraestructura y de la capacidad instalada para la prestación del servicio</t>
  </si>
  <si>
    <t>*Incremento de proyectos que demandan mayor capacidad instalada y mayor número de usuarios. 
*Deterioro de la infraestructura
*Cambios normativos y nuevos parámetros de seguridad.</t>
  </si>
  <si>
    <t>*Afectaciones en el desarrollo eficiente de tareas
*Deterioro del clima organizacional
*Incremento de enfermedades laborales 
*Pérdida de imagen institucional
*Reprocesos
*Insatisfacción por parte de los usuarios</t>
  </si>
  <si>
    <r>
      <t xml:space="preserve">*Realizar adecuación a la sede principal y  satélites 
</t>
    </r>
    <r>
      <rPr>
        <sz val="11"/>
        <rFont val="Calibri"/>
        <family val="2"/>
        <scheme val="minor"/>
      </rPr>
      <t>*Mantener actualizado y en funcionamiento la infraestructura técnológica y los sistemas de gestión de la entidad</t>
    </r>
  </si>
  <si>
    <t>Actas de reunión 
Contrato de obra 
Informes  de supervisión</t>
  </si>
  <si>
    <t>Deficiencias en la formulación del Anteproyecto de presupuesto.</t>
  </si>
  <si>
    <t>*Debilidades en la planeación
*Desconocimiento de la normativa
*Inadecuada identificación de necesidades de las diferentes áreas.
*Modificación de proyectos por causas externas</t>
  </si>
  <si>
    <t>*Reprocesos en las acciones
*Sanciones pecuniarias y disciplinarias
*Incumplimiento de normativa
*Afectación en el cumplimiento de objetivos y metas.
*Menor optimización de recursos</t>
  </si>
  <si>
    <t>*Realizar la adecuada planeación de la Agencia de acuerdo a los objetivos y metas.
*Realizar capacitación y actualización a los servidores públicos en el marco normativo aplicable.
*Comunicación asertiva con los líderes de áreas, para garantizar la adecuada identificación de necesidades.</t>
  </si>
  <si>
    <t>Dirección General
Subdirección Administrativa,  Financiera de Apoyo a la Gestión.</t>
  </si>
  <si>
    <t>*Plan de acción institucional
*Registros de capacitación
*Actas, matriz de necesidades</t>
  </si>
  <si>
    <t>Baja ejecución presupuestal</t>
  </si>
  <si>
    <t>*Retraso en la ejecución de proyectos
*Errores en los registros en el sistema
*Insuficiente seguimiento y control
*Modificaciones en la normatividad contractual.
*Modificación de proyectos por causas externas</t>
  </si>
  <si>
    <t>*Afectación en el cumplimiento de objetivos y metas.
*Sanciones administrativas y disciplinarias
*Castigo del presupuesto para la vigencia siguiente.
*Reprocesos</t>
  </si>
  <si>
    <t>*Realizar seguimiento, evaluación y control a la ejecución presupuestal, acorde a la planeación del PAA.
*Aplicar correctamente la norma.
*Hacer la valoración de la proyección de la ejecución para cada año según el Plan de Desarrollo</t>
  </si>
  <si>
    <t>Subdirección Administrativa,  Financiera de Apoyo a la Gestión.</t>
  </si>
  <si>
    <t>Del 03/01/2020 al 31/12/2020</t>
  </si>
  <si>
    <t>*Informes de seguimiento, evaluación y control a la ejecución presupuestal.
*Correos electrónicos.
*Cronograma PAA.</t>
  </si>
  <si>
    <t>Inadecuada programación y ejecución del Plan Anualizado de Caja PAC.</t>
  </si>
  <si>
    <t>*Debilidades o modificaciones en la planeación de la ejecución.
*Poca articulación entre las áreas.
*Desconocimiento del plan de adquisiciones.
*Modificaciones en la normatividad contractual.</t>
  </si>
  <si>
    <t>*Incumplimiento de cláusulas contractuales
*Sanciones administrativas y disciplinarias.
*Afectación en los estados de liquidez</t>
  </si>
  <si>
    <t>*Realizar seguimiento, evaluación y control.
*PAA asertivo.
*Planificación y proyección de los pagos de los contratos de acuerdo al PAA con los líderes de los equipos</t>
  </si>
  <si>
    <t>*Informes de seguimiento, evaluación y control.
*Informe de cierre presupuestal</t>
  </si>
  <si>
    <t>Información incompleta, inexacta y extemporánea.</t>
  </si>
  <si>
    <t>*Incumplimiento en la entrega de información susceptible de ser procesada o tramitada
*Incumplimiento de los cronogramas e información a reportar
*Falta de planeación
*Cargas de trabajo
*Multiplicidad de reportes y formatos para entidades externas y órganos de control
*Aplicación de forma incorrecta de una disposición tributaria o ausencia de la misma.
*Incumplimiento de normas tributarias.
*Desconocimiento de la norma por diversas actualizaciones.</t>
  </si>
  <si>
    <t>*Estados financieros no razonables.
*Inadecuada toma de decisiones.
*Incumpliendo de la normativa.
*Sanciones administrativas, pecuniarias y disciplinarias.
*Reportes inconsistentes o errados.
*Reprocesos
*Acciones de repetición</t>
  </si>
  <si>
    <t>*Analizar permanentemente las cuentas.
*Articulación constante entre las partes
*Divulgación de conogramas
*Actualizar a los servidores públicos en la normativa vigente.
*Realizar conciliaciones contables y tributarias periódicas.</t>
  </si>
  <si>
    <t>*Estados financieros, conciliaciones, notas a los estados contables.</t>
  </si>
  <si>
    <t>Alteración en la información contable y financiera.</t>
  </si>
  <si>
    <t>*Falta de ética profesional
*Deficiente control
*Manipulación indebida de la información
*Acoso laboral
*Presiones indebidas por autoridad</t>
  </si>
  <si>
    <t>*Inadecuada toma de decisiones.
*Incumpliendo de la normativa.
*Sanciones administrativas, pecuniarias y disciplinarias.</t>
  </si>
  <si>
    <t>*Desagregación de las funciones asignadas al personal del área
*Conciliaciones periódicas entre los procesos (internos y externos)
*Reportes periódicos a órganos de control</t>
  </si>
  <si>
    <t>Malversación de fondos.</t>
  </si>
  <si>
    <t>*Sanciones administrativas, fiscales disciplinarias y penales.
*Afectación de la imagen institucional.
*Desfinanciación de proyectos.</t>
  </si>
  <si>
    <t>*Conciliaciones bancarias, boletín de tesorería, estados financieros.
*Informe pormenorizado de control interno.</t>
  </si>
  <si>
    <t>Errores en la administración de la información (creación de usuarios y obligaciones, facturación, reporte a centrales de riesgo, aplicación de pagos, cierres contables y operativos)</t>
  </si>
  <si>
    <t>*Errores humanos
*Fallas en el sistema de información</t>
  </si>
  <si>
    <t xml:space="preserve">*Reclamaciones de usuarios por inconsistencias en la información
*Inconsistencias en la conciliación de recaudos con Contabilidad
*Reprocesos y desgaste administrativo.
*Sanciones administrativas, fiscales disciplinarias 
*Afectación de la imagen institucional.
</t>
  </si>
  <si>
    <t>*Realizar capacitación al equipo de apoyo
*Realizar soporte y actualización del sistema Minotauro
*Automatización de procesos.
*Seguimiento mensual con controles a los cierres contables y operativos.
*Capacitacion para cargue del archivo junto con la central de información financiera (CIFIN).
*Cargue automatico del reporte a centrales desde el MINOTAURO.</t>
  </si>
  <si>
    <t>Gestión de Cartera
Gestión de Sistemas de Información</t>
  </si>
  <si>
    <t>*Soporte de las capacitaciones
*Sistema Minotauro en funcionamiento.
*Modulo de "actualizacion en linea" central financiera.</t>
  </si>
  <si>
    <t xml:space="preserve">*Falta de oportunidad en la gestión de cobro a los beneficiarios
*Inadecuada gestión del cobro 
*Incumplimiento en el envío de  las facturas de cobro a los beneficiarios
*Envío inoportuno de la base de gestión a los gestores de cobro
</t>
  </si>
  <si>
    <t xml:space="preserve">*Deterioro o envejecimiento de la cartera.
*Disminución de la probabilidad de recuperación de la cartera.
*Incumplimiento  del recaudo  de cartera  del mes. 
*Deterioro en los indicadores de eficiencia y productividad del subproceso de cartera.
*Sanciones legales. </t>
  </si>
  <si>
    <r>
      <t xml:space="preserve">*Seguimiento mensual de las gestiones Administrativas y Prejurídicas realizadas a los beneficiarios del crédito educativo que están en etapa final de amortización.
</t>
    </r>
    <r>
      <rPr>
        <sz val="11"/>
        <rFont val="Calibri"/>
        <family val="2"/>
        <scheme val="minor"/>
      </rPr>
      <t>*Estrategias de cobro segmentadas por edades de mora.
*Fijacion y seguimiento  de metas diarias de gestión para los auxiliares de cobro.
*Incentivos emocionales para los tres mejores auxiliares de cobro en el mes</t>
    </r>
  </si>
  <si>
    <t>Asesor de cartera</t>
  </si>
  <si>
    <t>*Sistema Minotauro. 
*Datas de Gestión de Cobro. 
*Expedientes de cada usuario (físico o digital).</t>
  </si>
  <si>
    <t>Fallas en la formulación de los valores liquidados por el sistema Minotauro.</t>
  </si>
  <si>
    <t>*Errores en la formulación del sistema Minotauro al correr los procesos internos del sistema. 
*Errores humanos. 
*Fallas en la parametrizacion inicial del MINOTAURO</t>
  </si>
  <si>
    <t xml:space="preserve">*Mala liquidación de los valores en las obligaciones del sistema. </t>
  </si>
  <si>
    <t xml:space="preserve">*Generar un control y seguimiento de los procesos generados y formulados por el sistema. </t>
  </si>
  <si>
    <t>Gestión de cartera</t>
  </si>
  <si>
    <t xml:space="preserve">Formato de cambios, modificaciones y aclaraciones de Minotauro. </t>
  </si>
  <si>
    <r>
      <t xml:space="preserve">Incumplimiento de las obligaciones legales, la política y el Manual de Recuperación de Cartera. 
</t>
    </r>
    <r>
      <rPr>
        <i/>
        <sz val="11"/>
        <color theme="1"/>
        <rFont val="Calibri"/>
        <family val="2"/>
        <scheme val="minor"/>
      </rPr>
      <t>Nota aclaratoria: La materialización de este indicador de riesgo tambien depende de otras areas diferentes a cartera.</t>
    </r>
  </si>
  <si>
    <t xml:space="preserve">Incumplimiento en la implementación del plan estratégico de Talento Humano </t>
  </si>
  <si>
    <t>*Insuficiente gestión interinstitucional.
*Debilidades de planeación para la identificación de necesidades.
*Recursos limitados para la ejecución del plan.
*</t>
  </si>
  <si>
    <t>*No lograr fortalecer las competencias e idoneidades del talento humano.
*Insatisfacción del talento humano.
*Se afecta el cumplimiento de objetivos de la Agencia.
*Hallazgos administrativos y sanciones.
*Deterioro en el clima organizacional
*Incremento del riesgo psicosocial
*Disminución de la productividad</t>
  </si>
  <si>
    <t>*Ajustar el Plan Estratégico alineado con la Ruta estratégica institucional y la normatividad vigente. 
*Suscripción de convenios y/o alianzas interinstitucionales para realizar las actividades del Plan de Capacitación y Bienestar.
*Identificar las competencias y fortalezas del Talento Humano actual para la transferencia de conocimiento en la entidad.
*Realizar seguimiento y actualización  de los planes de Talento Humano.</t>
  </si>
  <si>
    <t>Gestión del Talento Humano</t>
  </si>
  <si>
    <t>Planes de Talento Humano, informe de gestión, registros de capacitaciones, Convenios y alianzas.</t>
  </si>
  <si>
    <t>Inadecuada implementación de la estrategia de Gestión del conocimiento.</t>
  </si>
  <si>
    <t>*Inadecuada implementación  de la Política de Gestión del Conocimiento al interior de la Agencia.
*Normatividad poco clara sobre la Gestión del Conocimiento en lo público (aplicación).
*Baja articulación y comunicación entre procesos.
*Alta rotación de personal.</t>
  </si>
  <si>
    <t>*Duplicidad de esfuerzos y reprocesos
*Pérdida del capital intelectual.
*Se afecta el cumplimiento de objetivos de la Agencia.
*Resistencia al cambio.</t>
  </si>
  <si>
    <t>*Formular Política de Gestión del Conocimiento.
*Generar estrategias para fortalecer  la implementación del  SGC
*Establecer estrategias para la entrega y transferencia del conocimiento tanto del personal vinculado como del apoyo a la gestión.
*Informes de Gestión y Supervisión, con sus respectivas fuentes de verificación.</t>
  </si>
  <si>
    <t>Gestión del Talento Humano
Gestión documental
Gestión de Sistemas de Información
Líderes de proceso.</t>
  </si>
  <si>
    <t>Política y estrategias implementadas  en la Agencia.</t>
  </si>
  <si>
    <t>Tráfico de influencias</t>
  </si>
  <si>
    <t>*Ejercer indebidamente el poder extralimitándose en el desempeño de las funciones del cargo.
*Acoso laboral para favorecer un tercero.
*Conflicto de intereses.</t>
  </si>
  <si>
    <t>*Sanciones disciplinarias.
*Afectación del clima laboral.
*Afectación de la credibilidad de la Agencia.
*Sobre cargas de trabajo.</t>
  </si>
  <si>
    <t>*Difundir el manual de funciones y competencias a cada uno de los cargos de la entidad.
*Compromisos de gestión y evaluación y/o Plan de Mejoramiento suscritos con los servidores públicos.
*Socializar la norma de la Función Pública con ayuda de la Oficina Jurídica.
*Realizar encuesta de clima laboral y riesgo sicosocial con ayuda de SST.</t>
  </si>
  <si>
    <t>Gestión del Talento Humano
Líderes de proceso.</t>
  </si>
  <si>
    <t>*Manual de funciones y competencias de la Agencia.
*Compromisos y Evaluaciones y/o Plan de Mejoramiento suscritos.
*Listados de asistencia a socializaciones.
*Informe encuesta clima laboral 
*Informe  del riesgo sicosocial</t>
  </si>
  <si>
    <t>Evaluación</t>
  </si>
  <si>
    <t>Macroproceso Estratégico</t>
  </si>
  <si>
    <t>Macroproceso Misional</t>
  </si>
  <si>
    <t>Macroproceso Apoyo</t>
  </si>
  <si>
    <t>Pérdida parcial o total de la información.</t>
  </si>
  <si>
    <t xml:space="preserve">
* Ausencia de aplicación de controles y delegación de resposables durante el ciclo de vida del documento. 
* Los procesos archivísticos no se aplican articuladamente. 
*Carencia de cultura documental a nivel institucional. 
*Inadecuadas condiciones locativas, de instalación y medio ambientales para almacenar la documentación. 
</t>
  </si>
  <si>
    <t xml:space="preserve">
* Disminución de la eficiencia en los tiempos de respuesta a los usuarios internos y externos. 
*Unidades documentales desagregadas. 
*Multiples criterios para ejecutar una tarea o actividad. 
*Pérdida de la memoria institucional.
*Incumplimiento de la normatividad aplicable al proceso de Archivo. 
*Hallazgos administrativos y sanciones legales. </t>
  </si>
  <si>
    <t xml:space="preserve">*Realizar seguimiento a los controles en el Archivo Central. 
*Centralizar la unidad de correspondencia de esta manera se controlaría con mayor eficiencia los procesos de producción y gestión y trámite de documentación. 
*Presentar propuesta de bodegaje externo teniendo criterios claros de eficiencia y efectividad. 
*Controlar las condiciones de acceso.
*Normalizar los procesos archivísticos elaborando el PGD. 
*Capacitar al personal de la Agencia para que administren la documentación e información con criterios normaizados. 
</t>
  </si>
  <si>
    <t>Subdirección Administrativa, Financiera y Apoyo a la Gestión. 
Gestión Documental.</t>
  </si>
  <si>
    <t xml:space="preserve">*Control de consulta y préstamo de documentos. 
*Procedimiento de producción y gestión y trámite. 
*Estudios previos o propuesta técnica de la viabilidad de bodegaje de documentación. 
*Programa de Gestión Documental -PGD. 
*Reportes de asesorías y memorias de capacitaciones. </t>
  </si>
  <si>
    <t xml:space="preserve">Deterioro de la infraestructura física donde funciona el Archivo de la Agencia. </t>
  </si>
  <si>
    <t xml:space="preserve">*Deficientes condiciones de la infraestructura fisica del depósito de archivo. 
*Ubicación inadecuada del depósito de archivo. 
*Incumplimiento de la proporción del peso por m2 del suelo
</t>
  </si>
  <si>
    <t xml:space="preserve">*Colapso o desplome de la estructura física. 
*Accidentes laborales. 
* Daños en las unidades de almacenamiento (Archivador Rodante) 
*Pérdida de información
</t>
  </si>
  <si>
    <t xml:space="preserve">*Solicitar estudio técnico de soporte de peso. 
*Presentar propuesta para el cambio de ubicación del archivo. </t>
  </si>
  <si>
    <t xml:space="preserve">Subdirección Administrativa, Financiera y de Apoyo a la Gestión. </t>
  </si>
  <si>
    <t xml:space="preserve">Del 01/04/2020 al 
30/08/2020 </t>
  </si>
  <si>
    <t xml:space="preserve">Solicitud de estudio técnico 
Estudios previos </t>
  </si>
  <si>
    <t>Daño y/o deterioro en la documentación del archivo central.</t>
  </si>
  <si>
    <t>*Inadecuadas condiciones físicas y ambientales.
*Manejo inadecuado de los documentos.
*Incumplimiento del reglamento interno de archivo.
*Insuficiente capacitación y sensibilización a servidores públicos.</t>
  </si>
  <si>
    <t>*Pérdida de la memoria institucional.
*Desorganización y reprocesos.
*Baja calidad en el servicio y atención al ciudadano.
*Incumplimiento de la normativa vigente.
*Incumplimiento de objetivos del área.</t>
  </si>
  <si>
    <t>*Adecuar el espacio físico en las condiciones requeridas.
*Socializar el reglamento de archivo.
*Capacitar a los servidores públicos en los instrumentos archivísticos.</t>
  </si>
  <si>
    <t>*Adecuaciones realizadas.
*Reglamento interno de archivo.
*Soportes de capacitaciones.</t>
  </si>
  <si>
    <t>Incumplimiento de la normatividad archivística vigente</t>
  </si>
  <si>
    <t xml:space="preserve">*Personal insuficiente y/o sin formación técnica y/o competencias funcionales para desempeñar las actividades del proceso. 
*Débil planeación, ejecución y verificación del proceso. 
*No elaboración, aplicación y/o actualización de instrumentos archivísticos y los instrumentos de gestión de la información pública. 
</t>
  </si>
  <si>
    <t xml:space="preserve">*Formular e implementar el Plan Institucional de Archivo (PINAR). 
*Gestionar la convalidación de las TRD e iniciar la implementación de las mismas en la Agencia. 
*Actualizar los instrumentos de gestión de la información pública. </t>
  </si>
  <si>
    <t>Gestión Documental.</t>
  </si>
  <si>
    <t xml:space="preserve">*PINAR e informes de seguimiento. 
*Comunicación de envío de las TRD al Consejo Departamental de Archivos y Resolución de Convalidación. 
*Resolución de implementación de las TRD. 
*Instrumentos de gestión de la información actualizados. </t>
  </si>
  <si>
    <t>*Incumplimiento de objetivos del proceso. 
*Hallazgos administrativos y sanciones.</t>
  </si>
  <si>
    <t>Aplicar erróneamente una norma o interpretarla de manera equivocada.</t>
  </si>
  <si>
    <t>Desactualización normativa y jurisprudencial</t>
  </si>
  <si>
    <t>Daño antijurídico: daño patrimonial Sanciones y acciones de repetición.</t>
  </si>
  <si>
    <t>Consultar herramienta dispuesta en la oficina Jurídica para actualización normativa y jurisprudencial.</t>
  </si>
  <si>
    <t>OFICINA JURIDICA</t>
  </si>
  <si>
    <t>Páginas web de consulta e informes de actualización(correo electrónico)</t>
  </si>
  <si>
    <r>
      <rPr>
        <sz val="11"/>
        <color theme="1"/>
        <rFont val="Calibri"/>
        <family val="2"/>
        <scheme val="minor"/>
      </rPr>
      <t>Desconocimiento del personal en el manejo de temas específicos</t>
    </r>
  </si>
  <si>
    <t>Verificación de perfiles y experiencia de las personas del área y estructuración del trabajo por especificidad.</t>
  </si>
  <si>
    <t>Hojas de vida, expedientes contractuales, Plan de trabajo del área, bases de datos e indicadores</t>
  </si>
  <si>
    <t>No tener acceso a una herramienta de consulta y actualización normativa y jurisprudencial</t>
  </si>
  <si>
    <t>Mesas de estudio y trabajo internas, actividades de capacitación. Comités primarios permanentes del área.</t>
  </si>
  <si>
    <t>Listado de asistencia a mesas de trabajo. Acciones de mejora implementadas y documentos de manejo del área</t>
  </si>
  <si>
    <t>Falta de información sobre los antecedentes del caso o situación</t>
  </si>
  <si>
    <t>Realizar reuniones previas con las  personas involucradas y solicitudes formales de información y documentación</t>
  </si>
  <si>
    <t>Actas de reunión, oficios y correos electrónicos</t>
  </si>
  <si>
    <t>Dejar de hacer una actuación que constituye un deber legal.</t>
  </si>
  <si>
    <t>Sobrecarga laboral</t>
  </si>
  <si>
    <t xml:space="preserve">Construcción, ejecución y seguimiento de un plan de trabajo del área </t>
  </si>
  <si>
    <t>Plan de trabajo del área</t>
  </si>
  <si>
    <t>Inadecuado manejo y desorden de la documentación en los archivos de gestión y en el archivo central</t>
  </si>
  <si>
    <t xml:space="preserve">Capacitación en el manejo de archivos de gestión </t>
  </si>
  <si>
    <t>ARCHIVO</t>
  </si>
  <si>
    <t>Expedientes del archivo de gestión</t>
  </si>
  <si>
    <t xml:space="preserve">Inadecuado manejo de los trámites internos en el proceso Gestión Jurídica </t>
  </si>
  <si>
    <t>Revisión de los procedimientos, formatos, manuales e instructivos del proceso de Gestión Jurídica en Sistema de calidad</t>
  </si>
  <si>
    <t>Proceso, procedimiento, formatos y demás</t>
  </si>
  <si>
    <t>Desinformación de los trámites internos de la Entidad</t>
  </si>
  <si>
    <t>Mesas de trabajo para estudio de los diferentes procesos y procedimientos de la Entidad y sus actualizaciones</t>
  </si>
  <si>
    <t>Listado de asistencia a mesa de trabajo</t>
  </si>
  <si>
    <t>Retraso en el cumplimiento de un deber legar, en términos de notificaciones y proyección de actos administrativos</t>
  </si>
  <si>
    <t>Desconocimiento o desactualización de la normatividad vigente aplicable</t>
  </si>
  <si>
    <t>Capacitación del personal del área, mesas de trabajo permanentes, Comité primario del área</t>
  </si>
  <si>
    <t>Por errores en el cómputo de términos legales</t>
  </si>
  <si>
    <t>Gestionar herramientas para el seguimiento de los procesos judiciales. Monitoreo permanente (con la periodicidad acordada) por parte del abogado responsable del proceso.</t>
  </si>
  <si>
    <t>Documentos de gestión, Base de datos o sistema de seguimiento del área.</t>
  </si>
  <si>
    <t>Imposibilidad para la defensa técnica jurídica de la Agencia</t>
  </si>
  <si>
    <t>Ausencia no programada de algunos de los profesionales que realizan la defensa técnica de Sapiencia</t>
  </si>
  <si>
    <t>Daño antijurídico: daño patrimonial Sanciones y acciones de repetición. Providencia adversas a la Institución, Condenas, pérdidas patrimoniales</t>
  </si>
  <si>
    <t>Encargar un abogado del área que actúe como suplente en los casos que se requiera. Contar con  carpeta con sustituciones de poderes (al menos 2) para los diferentes despachos judiciales y extrajudiciales.</t>
  </si>
  <si>
    <t>Poderes y oficio de designación</t>
  </si>
  <si>
    <t>Trámite tardío en la recepción de los documentos por parte de la Agencia</t>
  </si>
  <si>
    <t xml:space="preserve">Recepcionar con fecha y hora los requerimiento judiciales allegados a la Oficina Jurídica, </t>
  </si>
  <si>
    <t>documentos radicados, mercurio</t>
  </si>
  <si>
    <t>Incumplimiento de las obligaciones contractuales de la empresa que presta el servicio de notificaciones judiciales.</t>
  </si>
  <si>
    <t>Capacitar y orientar jurídicamente a supervisores de los contratos de Sapiencia</t>
  </si>
  <si>
    <t xml:space="preserve">Plan de capacitaciones </t>
  </si>
  <si>
    <t>Indebida remisión de los antecedentes administrativos y dificultades en la recolección de medios probatorios.</t>
  </si>
  <si>
    <t>Apoyar al archivo de Sapiencia, en la realización de capacitaciones  sobre el manejo de archivos de gestión y documentación importante para Sapiencia.</t>
  </si>
  <si>
    <t>Listado de asistencia y presentación de la charla</t>
  </si>
  <si>
    <t xml:space="preserve">Incompetencia del personal en el manejo de temas específicos </t>
  </si>
  <si>
    <t xml:space="preserve">Verificación de perfiles y experiencia de las personas del área y estructuración del trabajo por especificidad. </t>
  </si>
  <si>
    <t>Hojas de vida y Plan de trabajo del área</t>
  </si>
  <si>
    <t>Pérdida de la documentación que reposa en los expedientes de los procesos judiciales y extrajudiciales.</t>
  </si>
  <si>
    <t>Hacer seguimiento  permanente de los expedientes (con la periodicidad acordada) por parte del abogado responsable del proceso.</t>
  </si>
  <si>
    <t>Documento de designación. Base de datos del archivo de gestión.</t>
  </si>
  <si>
    <t>Omisión de gestión en la defensa jurídica de la Agencia</t>
  </si>
  <si>
    <t xml:space="preserve">Desconocimiento  jurídico del abogado en el manejo de temas específicos </t>
  </si>
  <si>
    <t>Verificación de la experiencia del abogado previa asignación del proceso</t>
  </si>
  <si>
    <t>Documentos o correos de asignación o reparto de tareas</t>
  </si>
  <si>
    <t>Falta de seguimiento del proceso</t>
  </si>
  <si>
    <t>Adoptar un formato para que los apoderados hagan seguimiento a los procesos asignados.</t>
  </si>
  <si>
    <t>Formato de informe, base de datos</t>
  </si>
  <si>
    <t>Revisar y evaluar de manera permanente los informes de seguimiento presentados por los apoderados</t>
  </si>
  <si>
    <t>Correos, actas, mercurio</t>
  </si>
  <si>
    <t>Incumplimiento de los términos judiciales y/o extrajudiciales</t>
  </si>
  <si>
    <t>Ausencia de mecanismos de defensa de la Institución ante las distinta autoridades judiciales y administrativas</t>
  </si>
  <si>
    <t>Adoptar una estrategia de defensa y control como materialización de la política de prevención del daño antijurídico</t>
  </si>
  <si>
    <t>Expedientes del archivo de gestión, documentos soporte e indicadores</t>
  </si>
  <si>
    <t>Falta de gestión y seguimiento por parte de los responsables asignados</t>
  </si>
  <si>
    <t>Omisión de los términos perentorios</t>
  </si>
  <si>
    <t>Omisión o incumplimiento en los términos legales y constitucionales  respecto a las peticiones presentadas ante la Agencia</t>
  </si>
  <si>
    <t>Desconocimiento de la norma por parte del competente para brindar respuesta</t>
  </si>
  <si>
    <t>Daño antijurídico: Silencio administrativo positivo, acciones de tutela contra la Agencia, Sanciones disciplinarias, acción de repetición</t>
  </si>
  <si>
    <t>Capacitación y orientación al personal de la agencia encargado de dar respuesta</t>
  </si>
  <si>
    <t>Listado de asistencia y presentación de la charla, indicadores de asesoría de la oficina jurídica</t>
  </si>
  <si>
    <t>Traslado extemporáneo al competente para brindar respuesta</t>
  </si>
  <si>
    <t xml:space="preserve">Seguimiento y control permanente a los indicadores de gestión relacionados </t>
  </si>
  <si>
    <t>bases de datos, indicadores</t>
  </si>
  <si>
    <t>Pérdida de información.</t>
  </si>
  <si>
    <r>
      <t xml:space="preserve">*Inadecuado sistema de respaldos de información
*Inadecuado manejo de la información por parte de usuarios.
</t>
    </r>
    <r>
      <rPr>
        <sz val="11"/>
        <rFont val="Calibri"/>
        <family val="2"/>
        <scheme val="minor"/>
      </rPr>
      <t>*Mal uso del directorio activo de la entidad</t>
    </r>
  </si>
  <si>
    <t>*Pérdida parcial o total de información.
*Suspensión parcial de la operatividad.
*Disminución de la efectividad de los procesos.
*Alteraciones en la información.
*Sanciones disciplinarias, fiscales y penales.
*Entrega de información incompleta y/o errada</t>
  </si>
  <si>
    <t>*Implementar el servicio de Respaldo para el sistema de virtualización (Vmware) del servidor de la agencia.
*Seguimiento y ejecución de respaldos de las bases de datos, carpetas compartidas y aplicativos de la Agencia
*Implementar el directorio activo de la Agencia</t>
  </si>
  <si>
    <t>Subdirección Administrativa, Financiera y Apoyo a la Gestión.
Gestión de Sistemas de Información.</t>
  </si>
  <si>
    <t>Del 16/01/2020 al 30/12/2020</t>
  </si>
  <si>
    <t>*Servicio Veeam BAKUPS operando en el servidor
* Bakups realizados
* Implementar el directorio activo de la Agencia</t>
  </si>
  <si>
    <t>No garantizar la trazabilidad, consistencia y constancia de la informacion generada en los aplicativos de informacion de la Agencia.</t>
  </si>
  <si>
    <t>*No contar con un sistema de información integral de la agencia.
*No contar con la documentación de lo procesos informáticos
*Contar con sistemas de información aislados.
*Información sensible en bases de datos fuera del servidor</t>
  </si>
  <si>
    <t>*Incurrir en reprocesos para adquirir la información.
*No tener la información en tiempo real.
*No tener información precisa y verídica.
*Mala interpretación de la información.</t>
  </si>
  <si>
    <t xml:space="preserve">* Desarrollo e implementación del sistema de información integral de la Agencia.
*Administración de servidores e infraestructura en la nube de OracleCloud
*Soportar y dar mantenimiento a las aplicaciones SIIS y Minotauro
*Migrar la información fuera del servidor, a la base de datos del sistema de información integral de la Agencia
</t>
  </si>
  <si>
    <t>*Nuevos módulos en el sistema de información operando correctamente. *Documentación de los procesos
*Servidores Oracle Operando correctamente
*Aplicaciones SIIS y Minotauro funcionando correctamente, Soportes y mantenimientos realizados al 100%</t>
  </si>
  <si>
    <r>
      <t>No disponibilidad de los servicios de correo electrónico, Office, Antiv</t>
    </r>
    <r>
      <rPr>
        <sz val="11"/>
        <rFont val="Calibri"/>
        <family val="2"/>
        <scheme val="minor"/>
      </rPr>
      <t>irus, sistemas de información de la entidad y otros software.</t>
    </r>
  </si>
  <si>
    <t xml:space="preserve">*No renovar y adquirir  licencias de software
*No administrar los sistemas de información
*Inexistencia de un sistema de monitoreo de los diferentes servcios
</t>
  </si>
  <si>
    <r>
      <t xml:space="preserve">*Multas legales.
*No operación de herramientas Ofimáticas y correo electrónico.
*No contar con software de protección de información (Antivirus)
</t>
    </r>
    <r>
      <rPr>
        <sz val="11"/>
        <rFont val="Calibri"/>
        <family val="2"/>
        <scheme val="minor"/>
      </rPr>
      <t>*No poder operar los sistemas de información
*Caida en los sistemas de información
*Demoras y reprocesos</t>
    </r>
  </si>
  <si>
    <r>
      <t xml:space="preserve">*Actualización e instalación de licencias de Office, Antivirus y Suite de Adobe en los equipos requeridos
</t>
    </r>
    <r>
      <rPr>
        <sz val="11"/>
        <rFont val="Calibri"/>
        <family val="2"/>
        <scheme val="minor"/>
      </rPr>
      <t xml:space="preserve">*Definición de niveles de servicio
*Implementación de sistema de monitoreo
*Política de contingencias </t>
    </r>
  </si>
  <si>
    <t>*Licencias Adobe actualizadas e instaladas
*Licencias Office actualizadas e instaladas
*Licencia de Antivirus actualizadas e instaladas
*Licencias de PowerBI actualizadas e instaladas</t>
  </si>
  <si>
    <t>Daños de software, hardware e infraestructura de los equipos de cómputo de la Agencia.</t>
  </si>
  <si>
    <t>*No realizar el mantenimiento preventivo de los equipos de cómputo.
*No realizar el soporte técnico a equipos de cómputo en un tiempo optimo.
*Mal manejo de los equipos de cómputo de los usuarios.
*No reportar por parte de los  usuarios al proceso de sistemas de información los daños o inconsistencias de los equipos de cómputo.</t>
  </si>
  <si>
    <r>
      <t>*Daños en equipos de cómputo.
*Perdida de información.
*Disminución de la efectividad de l</t>
    </r>
    <r>
      <rPr>
        <sz val="11"/>
        <rFont val="Calibri"/>
        <family val="2"/>
        <scheme val="minor"/>
      </rPr>
      <t xml:space="preserve">os procesos.
*Caida en los sistemas de información
*Demoras y reprocesos
</t>
    </r>
  </si>
  <si>
    <t xml:space="preserve">*Ejecutar plan de mantenimiento de equipos tecnológicos de la Agencia.
*Realizar soporte técnico en la Agencia.
</t>
  </si>
  <si>
    <t>*Plan de mantenimiento ejecutado al 100%
*Realizar el 100% de los soportes solicitados por los usuarios al finalizar el año</t>
  </si>
  <si>
    <t>Manipulación indebida de la información.</t>
  </si>
  <si>
    <r>
      <t xml:space="preserve">*Malas prácticas en la gestión-Ética profesional.
*Intereses particulares.
*Uso indebido de la información
</t>
    </r>
    <r>
      <rPr>
        <sz val="11"/>
        <rFont val="Calibri"/>
        <family val="2"/>
        <scheme val="minor"/>
      </rPr>
      <t>*Mal uso del directorio activo de la entidad</t>
    </r>
  </si>
  <si>
    <r>
      <t xml:space="preserve">*Alteraciones en la información.
*Pérdida de información.
*Sanciones disciplinarias, fiscales y penales.
</t>
    </r>
    <r>
      <rPr>
        <sz val="11"/>
        <rFont val="Calibri"/>
        <family val="2"/>
        <scheme val="minor"/>
      </rPr>
      <t>*Afectación de la imagen institucional.
*Hallazgos administrativos y sanciones.</t>
    </r>
  </si>
  <si>
    <t>*Implementar el directorio activo de la Agencia
*Documentar políticas y estándares de seguridad.
*Continuar con garantías de control de confidencialidad de la información (Jurídica)</t>
  </si>
  <si>
    <t>*Implementar el directorio activo de la Agencia
*Políticas y estándares de seguridad.</t>
  </si>
  <si>
    <t>Total riesgos</t>
  </si>
  <si>
    <t>SST</t>
  </si>
  <si>
    <t>Incumplimiento de la normatividad de Salud y Seguridad en el Trabajo</t>
  </si>
  <si>
    <t>Resolución 0312 de 2019 (definen los Estándares Mínimos del Sistema de Gestión de Seguridad y Salud en el Trabajo para empleadores y contratantes): 
*Baja disponibilidad de recursos (humanos, financieros, físicos).</t>
  </si>
  <si>
    <t>*Sanciones y multas por entidades de control.
*Pérdida de credibilidad institucional.</t>
  </si>
  <si>
    <t>*Realizar la evaluación inicial de los estándares mínimos según la Resolución 1111 de 2017.
*Definir el plan de trabajo y cronograma.</t>
  </si>
  <si>
    <t>Subdirector Administrativo, Financiero y de Apoyo a la Gestión</t>
  </si>
  <si>
    <t>21/01/2019
30/12/2019</t>
  </si>
  <si>
    <t>*Plan de trabajo.
*Cronograma de actividades.
*Evaluación inicial.</t>
  </si>
  <si>
    <t>Decreto 1072 de 2017, numeral 2.2.4.6 (Libro 2. Regimen reglamentario del sector trabajo / Parte 2. Reglamentaciones / Titulo 4. Riesgos laborales / Capítulo 6. Sistema de gestión de la seguridad y salud en el trabajo): 
*Baja disponibilidad de recursos (humanos, financieros. Físicos).
*Desactualización en la normativa
*Falta de capacitaciones en SST
*Eludir la implementación del plan de ayuda mutua.
*No realizar evaluación del riesgo sicosocial y los planes de mejora.
*No conformar ni capacitar los grupos de apoyo.
*No dotar a la entidad con los equipos y/o elementos de protección</t>
  </si>
  <si>
    <t>*Sanciones y multas de entidades de control.
*Pérdida de credibilidad institucional.</t>
  </si>
  <si>
    <t>*Realizar capacitaciones en SST, de forma periódica.
*Implementación del plan de ayuda mutua, con los vecinos del sector.
*Realizar evaluación del riesgo sicosocial y los planes de mejora de forma anual.
*Conformar y capacitar grupos de apoyo (Brigada de emergencia, COPASST, Comité de Convivencia).
*Dotar a la entidad con los equipos y/o elementos de protección necesarios.</t>
  </si>
  <si>
    <t>*Asistencia a capacitaciones
*Actas de conformación de comités
*Acta de reuniones
*Informe riesgo sicosocial
*Consentimiento informado para la realización de la evaluación del riesgo sicosocial.
*Dotación para el personal de la brigada e instalaciones.</t>
  </si>
  <si>
    <t>Resolución 2346 de 2007 (evaluaciones médicas ocupacionales y el manejo y contenido de las historias clínicas ocupacionales):
*Baja disponibilidad de recursos
*Falta de disponibilidad de tiempo de los funcionarios
*Incumplimiento de los requerimientos por parte de la empresa contratista</t>
  </si>
  <si>
    <t>*Sanciones y multas de entes de control
*Quejas e insatisfacción por parte de los funcionarios
*Posibles enfermedades laborales 
*Demandas laborales por parte de los funcionarios derivados de posibles enfermedades laborales</t>
  </si>
  <si>
    <t>*Realizar el proceso de contratación de forma oportuna
*Concientizar a los funcionarios sobre la importancia de la asistencia a las citas programadas
*Agendar citas para los funcionarios, en conjunto, verificando su disponibilidad, con el fin de minimizar la cancelación y reprogramación de citas</t>
  </si>
  <si>
    <t>*Contrato
*Exámenes realizados</t>
  </si>
  <si>
    <t>Resolución 2013 de 1986 (reglamenta la organización y funcionamiento de los Comités Paritarios de Seguridad y Salud en el Trabajo ) y Resolución 0652 de 2012 (conformación y funcionamiento del Comité de Convivencia Laboral) y a la Ley 1010 de 2006 (prevenir, corregir y sancionar el acoso laboral y otros hostigamientos):
*Falta de disponibilidad de tiempo de los funcionarios
*Desconocimiento de la normatividad</t>
  </si>
  <si>
    <t>*Sanciones y multas de entes de control
*Insatisfacción por parte de los funcionarios con relación a los puestos y condiciones de trabajo
*Posibles enfermedades laborales 
*Demandas laborales por parte de los funcionarios derivados de posibles enfermedades laborales</t>
  </si>
  <si>
    <t>*Definir un cronograma para las reuniones, donde se indique fecha y hora en que se llevará a cabo la reunión.
*Validar con los funcionarios un día antes de la fecha de la reunión, su asistencia
*Ejecutar las actividades de acuerdo a la programación
*En caso de que no haya cuórum, reprogramar la reunión en el mismo mes</t>
  </si>
  <si>
    <t xml:space="preserve">Cronograma
Actas de reunión 
Listados de asistencia </t>
  </si>
  <si>
    <t>*Limitaciones en los recursos otrogados para la implementación del plan
*Poca cooperación por parte del personal para participar en las actividades del plan
*Reprocesos en las etapas precontractual y contractual</t>
  </si>
  <si>
    <t>*Afectaciones en la productividad de los trabajadores y retrazo en los procesos
*Multas o sanciones impuestas por entes de control.
*Demandas laborales de los servidores o partes involucradas en los procesos de la agencia por falta de control de los riesgos de SST.</t>
  </si>
  <si>
    <t>*Hacer ejecución de los plan de trabajo fiel al cronograma de actividades de SST.
*En caso de falta de recurso humano, hacer reprogramación de la actividad en el mismo mes en el que estaba programada.
*Informar con un tiempo prudente, dependiendo de la actividad, la realización de las mismas y programar con las áreas para lograr la sincronización.</t>
  </si>
  <si>
    <t>Líder del SG-SST</t>
  </si>
  <si>
    <t>Cronograma del plan de trabajo
Evidencias de implementación de acciones y capacitaciones</t>
  </si>
  <si>
    <t>Incumplimiento del plan anual de auditorías internas de Control Interno.</t>
  </si>
  <si>
    <t>*Baja disponibilidad de recursos (humanos, financieros y físicos).
*Demora en la entrega de información.
*Desconocimiento de la norma.</t>
  </si>
  <si>
    <t>*No se identifican las debilidades de la Agencia.
*Baja efectividad de las acciones.
*Sanciones fiscales y disciplinarias.</t>
  </si>
  <si>
    <t>*Formular y socializar el plan anual de auditoría de Control Interno.
*Implementar el plan anual de auditoría.
*Elaborar informes de auditorías legales y de riesgos.</t>
  </si>
  <si>
    <t>Control Interno</t>
  </si>
  <si>
    <t>Del 01/01/2020 al 30/12/2020</t>
  </si>
  <si>
    <t>Plan Anual de Auditoría, informes de seguimiento.</t>
  </si>
  <si>
    <t>Incumplimiento de los informes y requerimientos de las entidades de control (rendición de cuentas).</t>
  </si>
  <si>
    <t>*Debilidad en la organización y disponibilidad de la información.
*Insuficiente seguimiento y evaluación a los procesos.</t>
  </si>
  <si>
    <t>*Sanciones de entidades de control.
*Pérdida de credibilidad institucional.</t>
  </si>
  <si>
    <t>*Canalizar todos los requerimientos de entidades de control, a través de la oficina de Control Interno.
*Realizar seguimiento y evaluación permanente al interior de los procesos.</t>
  </si>
  <si>
    <t>Informes presentados a las entidades de control.
Rendición de la cuenta.</t>
  </si>
  <si>
    <t>Incumplimiento de planes de mejoramiento producto de auditorías internas y externas.</t>
  </si>
  <si>
    <t>*Poca voluntad de los responsables de las acciones del plan.
*Insuficiente seguimiento y evaluación a los procesos.</t>
  </si>
  <si>
    <t>*Sanciones de entidades de control.
*Pocas posibilidades de mejorar la gestión de los procesos.</t>
  </si>
  <si>
    <t>*Realizar seguimiento y evaluación permanente al cumplimiento del plan de mejoramiento.
*Sensibilizar a los funcionarios frente a la importancia de las acciones del plan de mejoramiento.</t>
  </si>
  <si>
    <t>Lideres de procesos, 
Planeación Estratégica y seguimiento de control interno</t>
  </si>
  <si>
    <t>Informes de seguimiento al plan de mejoramiento.</t>
  </si>
  <si>
    <t>Incumplimiento en la ejecución del plan de trabajo de SST</t>
  </si>
  <si>
    <t>PROCESO</t>
  </si>
  <si>
    <t xml:space="preserve">Direccionamiento Estratégico </t>
  </si>
  <si>
    <t>Gestión de Comunucaciones</t>
  </si>
  <si>
    <t>Acceso y Permanencia ES</t>
  </si>
  <si>
    <t xml:space="preserve">Gestión del Talento Humano  </t>
  </si>
  <si>
    <t>*Presiones personales
*Servidores con poca ética profesional.
*Exceso de atribuciones
*Manipulación indebida de la información
*Insuficiente seguimiento y control</t>
  </si>
  <si>
    <t>*Realizar seguimiento y evaluación al sistema de control interno.
*Selección de personal idóneo
*Realizar la adecuada segregación de funciones.
*Cierres presupuestales conciliados con estados financieros, contables, con recursos en fiducias y bancos.
*Realizar seguimiento y control periódico a los registros del sistema en operaciones críticas.</t>
  </si>
  <si>
    <t>No continuidad de los beneficiarios en el programa (Alta deserción en las estrategias)</t>
  </si>
  <si>
    <t>Desarticulación con actores estratégicos</t>
  </si>
  <si>
    <t>NO</t>
  </si>
  <si>
    <t>Durante el semestre se realizó la formulación y seguimiento del plan de acción de los proyectos del plan de desarrollo.
Así mismo, se actualizó el plan de acción de seguimiento de la Alcaldía donde se dieron alertas sobre el cumplimiento de los valores estadísticos.
El plan indicativo se encuentra en formulación y aprobación por parte de la Alcaldía.</t>
  </si>
  <si>
    <t>Durante el primer semestre del año se realizó la formulación del Plan de Desarrollo municipal 2020 - 2023 Medellín Futuro, donde se van a estipular las metas para el cuatrenio.</t>
  </si>
  <si>
    <t>Se llevó a cabo la integración de la matriz de riesgos con el Plan de Acción Institucional, el cual tiene un seguimiento bimensual.
Adicionalmente, se hizo revisión del mapa de riesgos con los líderes de los diferentes procesos.</t>
  </si>
  <si>
    <t>Al inicio del periodo se hizo revisión de los riesgos de los procesos y se encuentra publicado en la página Web de la entidad.</t>
  </si>
  <si>
    <t>Se realizó la formulación participativa del Plan de Anticorrupción de la entidad. 
Se hizo el primer seguimiento con corte al mes de abril, con un cumplimiento del 96% de las acciones planeadas.</t>
  </si>
  <si>
    <t>Impacto</t>
  </si>
  <si>
    <t>Probabilidad</t>
  </si>
  <si>
    <t>Medidas de respuesta</t>
  </si>
  <si>
    <t>Estado del riesgo</t>
  </si>
  <si>
    <t>SI</t>
  </si>
  <si>
    <t>Se realizó la formulación y seguimiento del plan de acción de los proyectos.
Se han realizado seguimientos mensuales en la plataforma SPI (ejecución física y presupuestal).</t>
  </si>
  <si>
    <t>La ejecución física de algunos proyectos se ha visto afectada por la crisis de la pandemia COVID 19.</t>
  </si>
  <si>
    <t>Se implementó el sistema de seguimiento y evaluación mediante la construcción del Plan de Acción Institucional y en cada uno de sus seguimiento se han solicitado fuentes de verificación de las acciones con cumplimiento.
Construcción y socialización del instrumento para homologar las bases de datos para la caracterización de beneficiarios, dicha actividad contó con la participación de directivos y líderes de proyectos.
Durante todo el semestre se han realizado mejoras en las bases de datos y batería de indicadores según información suministrada por los proyectos y las IES.</t>
  </si>
  <si>
    <t>Suscribir acuerdo de confidencialidad para compartir datos con Secretaría de Juventud asegurando de esta manera, el cumplimiento de la Política para el manejo de la información.</t>
  </si>
  <si>
    <t>*Capacitaciones en ISOLUCION
*Socializaciones de MIPG
*Dinamización del Sistema
*Seguimiento y control desde ISOLUCION
*Revisión por la Dirección
*Programa de Auditorias</t>
  </si>
  <si>
    <r>
      <t>* Se estableció un procedimiento para la recepción de las necesidades internas de comunicación con los equipos de la Agencia, de tal forma que podemos hacer un control detallado de las solicitudes y sus respuestas.
* Durante este semestre hemos participado activamente en el comité de prensa de la Alcaldía, lo que permite la articulación con otras secretarías y entes descentralizados y la generación de información de primera mano.
*</t>
    </r>
    <r>
      <rPr>
        <sz val="11"/>
        <rFont val="Calibri"/>
        <family val="2"/>
      </rPr>
      <t xml:space="preserve"> Toda la información emitida para medios de comunicación es</t>
    </r>
    <r>
      <rPr>
        <sz val="11"/>
        <rFont val="Calibri"/>
        <family val="2"/>
      </rPr>
      <t xml:space="preserve"> revisada y ajustada por el equipo encargado en la Secretaría de comunicaciones. 
* Se ha mantenido un contacto cercano con medios de Comunicación, para que se genere información pertinente sobre la ejecución de los programas y proyectos de la Agencia.
</t>
    </r>
  </si>
  <si>
    <t>* La correcta distribución de funciones al interior del equipo de comunicaciones y el trabajo articulado con otras áreas de la Agencia y con la Secretaría de Comunicaciones de la Alcaldía nos ha permitido ejecutar las acciones planeadas sin dificultad y sin la materialización de riesgos de imagen.</t>
  </si>
  <si>
    <t>*  Se ha actualizado el sitio web a demanda de las áreas encargadas de la normatividad, siguiendo el procedimiento para la recepción de requerimientos.
* Hemos trabajado en sinergia con los equipos de TI y de Planeación para cumplir con los tiempos y forma de publicación.</t>
  </si>
  <si>
    <t>* A pesar de que la responsabilidad de aplicar la estrategia de Gobierno Digital es del equipo de TI, el equipo de Comunicaciones atiende las solicitudes de actualización del contenido del sitio web</t>
  </si>
  <si>
    <t>* Diseñamos y ejecutamos nuevas estrategias de movilización social para las convocatorias de Becas Tecnologías y Fondos Sapiencia, más enfocadas a la virtualidad, para atender las nuevas demandas de los públicos objetivo y la situación por la que estamos pasando, entre las que se destacan: implementación de chat en el sitio web de Sapiencia, acompañamiento y asesoría telefónica para la inscripción, creación de material educativo digital, actualización del sitio web informativo de Fondos y Becas, transmisiones en vivo por redes sociales para responder las dudas de los ciudadanos, entre otras.</t>
  </si>
  <si>
    <t xml:space="preserve">* Ante la pandemia global por Covid 19 y las medidas de aislamiento preventivo, se rediseñaron las estrategias de movilización de las convocatorias de Becas Tecnologías y Fondos Sapiencia y se implementaron acciones digitales para cumplir con el objetivo. </t>
  </si>
  <si>
    <r>
      <t xml:space="preserve">* Rediseñamos el manual de vocería de la Agencia, siguiendo los parámetros de la Secretaría de Comunicaciones y se socializó con los voceros principales y posibles delegados. 
* Hemos mantenido los niveles de atención al ciudadano a través de medios digitalales (chat y redes sociales) para mantener un flujo permanente, preciso y adecuado de la información.
</t>
    </r>
    <r>
      <rPr>
        <sz val="11"/>
        <rFont val="Calibri"/>
        <family val="2"/>
      </rPr>
      <t>* Se han fortalecido las relaciones con los medios de comunicación y se ha hecho monitoreo constante a las publicaciones sobre la Agencia.</t>
    </r>
  </si>
  <si>
    <t>* Gracias al apoyo de la Secretaría de Comunicaciones de la Alcaldía se ha mantenido un flujo constante de información oficial con los medios de comunicación y desde el equipo se han fortalecido las relaciones con varios medios de interés para la Agencia, logrando importantes espacios de visibilización en ellos.</t>
  </si>
  <si>
    <t xml:space="preserve">Se han implementado dos planes de mejoramiento para los procesos Direccionamiento estratégico y Atención a la ciudadanía. Así mismo, se ha hecho seguimiento a las acciones definidas.
</t>
  </si>
  <si>
    <t>Durante el semestre se ha hecho el montaje de la documentación del sistema de calidad a la nueva herramienta de gestión.
Se han hecho 2 capacitaciones en la herramienta ISOLUCIÓN para los procesos: Direccionamiento estratégico y Gestión administrativa.
Se mantiene la herramienta Dropbox para la consulta de la información del sistema.</t>
  </si>
  <si>
    <t xml:space="preserve">Durante el semestre el riesgo se materializó con algunas de las solicitudes ingresadas por el correo electronico y el sistema Mercurio, en este momento se esta determinando desde cada área responsable, las causas de las respuestas por fuera de los tiempos.  
Dentro de las acciones realizadas, se adelantaron las siguientes actividades: 
*Se intensificaron las alertas tempranas de las plataformas con el fin de incentivar las respuestas oporunas a las PQRSDF. 
*Desde el correo masivo se socializó la Circular No. 2 de 2020 en la cual se indica el trámite para las PQRSDF y términos de respuesta. Posteriormente desde la Subdirección Administrativa y Financiera, se envia correo a las diferentes dependencias para que dicha circular fuera socializada con cada equipo, con el fin de evitar la respuesta inoportuna a las solicitudes ingresadas a la Agencia. 
*En el equipo de atención al ciudadano, se realizó capacitación acerca de la Circular No. 2 de 2020. 
*Reuniones con áreas de mayor demanda de solicitudes con el fin de impulsar acciones que permitan efectuar respuestas oportunas a los ciudadanos. 
*Identificar los vencimientos de las solicitudes y revisarlos con cada responsable para validar las circunstancias reales de la inoportunidad en las respuestas y la debida validación frente a la atención. 
*el 4 de junio el proceso efectuo seguimiento al cumplimiento del Plan de Mejoramiento suscrito con la Oficina de Control Interno e integrado con las acciones de autoevaluacion al proceso, verificando que las mismas se vienen atendiendo segun lo programado y dentro de las cuales se incluyen actividades para prevenir las respuestas inoportunas a los ciudadanos. 
*En articulación con TI, Gestión documental y la Oficina asesora Jurídica se buscan alternativas para tener un mayor control y seguimiento a las PQRSDF, generadas en los diferentes canales. 
</t>
  </si>
  <si>
    <t xml:space="preserve">
*Durante los meses de enero y febrero no se contaba con la mayoria de contratistas, tanto en el proceso de Atención al Ciudadano, como de las demás dependencias para dar respuesta a las solicitudes ingresadas. Además es importante aclarar que para dar respuesta a las solicitudes se debe considerar la curva de aprendizaje de los contratistas nuevos ingresados a la Agencia.  
*Debido a la contingencia por COVID, se presentó un aumento de PQRSDF recibidas por canales virtuales.
*A pesar que el riesgo se materializó, desde la Subdirección Administrativa se esta determinando con cada área responsable las causas de la no respuesta o respuesta tardía de la PQRSDF.
</t>
  </si>
  <si>
    <r>
      <t>Se aprobó y se publicó la Política de Racionalización de Trámites.
*Link Politica de racionalización de trámites: https://sapiencia.gov.co/wp-content/uploads/2020/04/pl-ap-gj-003-politica-de-racionalizacion-de-tramites-v1.pdf
A la fecha de corte la Agencia cuenta con dos (2) trámites inscritos SUIT de 11 que fueron aprobados para continuar con su inscripción. 
Trámite de Cartera: "Solicitud de normalización de Plazo y/o Cuota" 
Trámite de Fondos: "Otorgamiento y legalización de crédito educativo condonable a través de fondos en administración"
Las hojas de vida de cada trámite se encuentran creadas desde el año 2018, las mismas se estan ajustando acorde a la aprobación que haga del trámite el DAFP. 
Si bien las mejoras o racionalización deben inscribirse en el SUIT posterior a la inscripción y aprobación de los trámites, en la página web de la Agencia, se encuentra disponible la información de cada trámite de acuerdo a la necesidad del ciudadano facilitando la gestión de los mismos de manera virtual, por lo tanto se aporta al objetivo de la Pólitica de racionalización:</t>
    </r>
    <r>
      <rPr>
        <b/>
        <i/>
        <sz val="11"/>
        <color theme="1"/>
        <rFont val="Calibri"/>
        <family val="2"/>
        <scheme val="minor"/>
      </rPr>
      <t xml:space="preserve"> "La política de racionalización tiene como objetivo facilitar al ciudadano el acceso a los trámites y otros procedimientos administrativos que brinda la Agencia Educación Superior de Medellín – SAPIENCIA, por lo que se implementa acciones normativas, administrativas o tecnológicas que tienden a simplificar, estandarizar, eliminar, optimizar y automatizar los trámites"</t>
    </r>
  </si>
  <si>
    <t xml:space="preserve">El principal obstaculo que tiene el cumplimiento de la Política es que la aprobación de los trámites depende del DAFP y los mismos no tienen un término establecido. </t>
  </si>
  <si>
    <t>Aceptable</t>
  </si>
  <si>
    <t>La Dirección Técnica de Fondos antes de iniciar el proceso de convocatoria, hace la revisión de cada uno de los formularios que se encuentren parametrizados conforme a cada uno de los reglamentos operativos de los programas, una vez revisados se traslada al área de sistemas para que sean ajustados en la plataforma. Una vez realizados los ajustes en el sistema de información, se procede a realizar las validaciones y pruebas pilotos por parte del personal responsable de la DTF.</t>
  </si>
  <si>
    <t>Una vez culminado el proceso de convocatoria de cada uno de los programas de pregrado y posgrado, se procede con la conformación de un equipo para realzar el proceso de calificación  de acuerdo con los reglamentos establecidos para cada uno de los programas (Acuerdos, Resoluciones), este proceso se realiza partiendo de la información que arroja el sistema y se confronta con lo estipulado en los reglamentos y la información que se tenga de los demás procesos (cartera, becas, histórico de los mismos programas), una vez culminado el proceso de calificación se procede a la publicación a través de acto administrativo de los  preseleccionados por cada programa y se habilitan en el sistema para dar inicio al proceso de legalización del crédito condonable solicitado por el estudiante. La DTF cuenta con el cronograma que da cuenta de todas las actividades del proceso.</t>
  </si>
  <si>
    <t>Importante</t>
  </si>
  <si>
    <t>Desde la Dirección Técnica de Fondos ha realizado un acompañamiento a la Subdirección Financiera (área de contratación), para la definición del administrador del recurso de las convocatorias que se realizan a partir del periodo 2020-2. Cabe resaltar que en primera instancia se acompañó a un proceso de licitación, el cual fue terminado por la actual coyuntura COVID -19 y actualmente nos encontramos trabajando conjuntamente con el área de contratación para llevar a cabo un contrato interadministrativo del manejo del recurso con el IDEA. Aunque se presento este cambio en los cronogramas de la contratacion del operador financieros para esta convocatoria, el riesgo como tal no se ha materializado, toda vez que la DTF implemento su plan B  que es la elaboracion del contrato interadministrativo y asi poder dar cumplimiento  a los giros pactados con la legalizacion  de los beneficiarios de los programas de acceso a la educacion superior  de la convocatoria 2020-2, los cuales terminan su proceso el 14/08/2020  esta La DTF realiza las órdenes de pago para realizar los giros a las diferentes universidades y a los beneficiarios de los programas de acceso a la educación superior de acuerdo a los cronogramas de los procesos de convocatorias, legalización y renovación.</t>
  </si>
  <si>
    <t xml:space="preserve">Para la convocatoria 2020-2 se realizó el cronograma de la etapa para cada uno de los programas de pregrado y posgrado, teniendo en cuenta siempre los calendarios académicos de las Universidades de la ciudad. </t>
  </si>
  <si>
    <t xml:space="preserve">Se inició proceso de licitación publica para el manejo de los recursos de las convocatorias 2020-2 y 2021-1, teniendo en cuenta los cronogramas establecidos para la convocatoria, adicionalmente se solicitó propuesta al IDEA como alternativa a la licitación. el Proceso de licitación que estuvo suspendido entre los meses de mayo y junio de 2020, posteriormente fue terminado por motivos de fuerza mayor (Covid - 19).  Ante las adversidades presentadas se realizaron varias advertencias a la Dirección de General teniendo en cuenta que la convocatoria seguía en marcha y por dicho motivo se realiza acercamientos con el IDEA para la celebración de un contrato interadministrativo. </t>
  </si>
  <si>
    <t xml:space="preserve">Se realizaron actividades de seguimiento y depuración de la información en cada uno de los programas de pregrado y posgrado de acuerdo con la información que tiene de los operadores y de la agencia, De acuerdo con el cronograma planteado por el área jurídica para hacer entrega de las bases de datos, se informa que para este periodo se cumplieron cabalmente con el numero acordado (4.000) para la consolidación del crédito de estos beneficiarios. </t>
  </si>
  <si>
    <t>Moderado</t>
  </si>
  <si>
    <t xml:space="preserve">Se presenta un avance en el proceso de desarrollo e implementación de un sistema de información para los procesos propios y únicos de la DTF, proceso que se viene realizando por el área de TI de Sapiencia, a la fecha se tiene el desarrollo de los siguientes módulos: Inscripciones (formularios), Asignación de Citas, Legalización, Renovación, estos se encuentran en funcionamiento; los módulos de giros y administración de recursos se encuentran en proceso de desarrollo y validación. </t>
  </si>
  <si>
    <t xml:space="preserve">Se realiza de manera mensual los informes de supervisión de los contratos y convenios de operación y administración de recursos que están a cargo de los funcionarios del área, aun que es importante precisar que el volumen más amplio y la cuantía de la supervisión de los contratos están a cargo de un solo funcionario. Respecto, a las proyecciones financieras se encuentran sistematizadas garantizando el financiamiento de las cohortes solicitadas por los beneficiarios al momento de la inscripción. </t>
  </si>
  <si>
    <t xml:space="preserve">Se han realizado avances en el proceso de desarrollado de un sistema único de servicio social conjunto con el área de sistemas, existen instrumentos y herramientas que han sido útiles para dar respuesta a las necesidades actuales.  </t>
  </si>
  <si>
    <t>Se adelantó proceso de convocatoria 2020-2, ajustada a medios virtuales, teniendo en cuenta la contingencia sanitaria, con impacto adecuado en la difusión esperada, demostrando en el histórico que esta ha sido la convocatoria con más número de inscritos. * Se acompañó durante el primer semestre la ruta de presupuesto participativo, con la recolección de insumos para la formulación del fondo presupuesto participativo vigencia 2021.  se realizó la socialización de los informes que dan cuenta de la ejecución de los recursos priorizados para la vigencia 2019 en las diferentes comunas y corregimientos.</t>
  </si>
  <si>
    <t xml:space="preserve">Se realizaron estrategias y acompañamiento a los beneficiarios de los fondos administrados por el área técnica de fondos, realizando inducciones y reinducciones a los fondos de créditos condonables y asesorías a demandas a los beneficiarios.  </t>
  </si>
  <si>
    <t>Tolerable</t>
  </si>
  <si>
    <t xml:space="preserve">Se desarrollaron acciones para impactar un numero amplio de aspirantes, no obstante, a la limitación de la realización de actividades presenciales dificultó el acceso a la información para quienes presentaron limitación en la conexión virtual, se implementaron estrategias alternativas que posibilitaron mitigar estas dificultes presentadas por esta fuerza mayor (Covid - 19)  </t>
  </si>
  <si>
    <t>Desde la Subdirección Administrativa, Financiera y de Apoyo a la Gestión,  se ha liderado la de revisión y actualzaicón de las necesidades planteadas en el PAA-2020 por las diferentes áreas. 
Para el mes de mayo, se solicitó por medio de correo electrónico a las diferentes áreas que identifiquen las necesidades o modifiaciones que se deban efectuar en al PAA2020, dado que para el 31 de julio se debe hacer actualzación y ajuste del mismo en la Plataforma de Colombia Compra Eficiente.   La consolidación de necesidades pendeites se informarón en el tercer bimientre del año.
Evidencia: Actas del Comité de Contratación.</t>
  </si>
  <si>
    <t>Con la contingencia del COVID, fue necesario efectuar ajustes a la planifiación contractual,  planteada apra la vigenica.   Es importante reconocer que el PAA es una heramienta  de naturaleza informativa y las adquisiciones incluidas en el mismo pueden ser canceladas, revisadas o modificadas
Por lo anterior, despues de evaluadas  las condiciones en el Comité de Contratación se tomaron decisiones de no adelantar algunas de ellas, debido a la situación actual por la contingencia del COVID y se requiere priorizar otro tipo de contrataciones a las definidas inicialmente.</t>
  </si>
  <si>
    <t>Para cada proceso se ha designado un Comité de evaluación y de estructuración CEEC que incluye un técnico designado por cada área, el logístico y jurídico de apoyo a la contratación, con lo que se busca desarrollao estudios y documentos previos pertientes y con mejores estnadares de prevensión del reisgos al momento de la ejecución.
Igualmente los estudios previos son enrriquesidos al momento del Comité de contrtación, intancia asesora que vela por el debido cumplimento normativo, blindndo los proceso desde la etapa precontractual.
Evidencia: Actas de Comité y lista de chequeo</t>
  </si>
  <si>
    <t>Durante el proceso de contratación se hace la revisión de la documentación aportada.
Evidencia: correos con novedades y observaciones, cambios de contratista por no cumplimiento de requisitos.</t>
  </si>
  <si>
    <t>1. Durante el proceso de contratación se hace la revisión de la documentación aportada, se cuenta con el CEEC, en donde se efectúa revisión de la docuemntación presentada.
2. El procedimeto para la adquisición de bienes y servicios se encuentra documentado y tiene desagregación de actividades en las cuales se valida los requisitos precontractuales.
3. Listas de chequeo para la estructuraación del expediente 
Evidencia: correos con novedades y observaciones, cambios de contratista por no cumplimiento de requisitos.</t>
  </si>
  <si>
    <t xml:space="preserve">Para el año 2020, desde la prevensión del daño antijurídico, se ha trabajado, en la contrucción de lineamiento y directrices para acompañar la gestión relacionada con la ejecución de los contratos, se han adelantado reuniones y seguimiento solicitados para atender temas puntules de contratación,
Se ha partricipado de la revisión previa a la suscripción de liquidaciones. </t>
  </si>
  <si>
    <t>La agencia cuenta con el PIC, el cual fue formulado con la participación de las áreas e incluye el formtalecimiento de las competencias de los servidores públcios en temas de Gestión Contractual.
Se publicó la circular interna Nro. 11, con las directrices  en materia de liquidaciónd e los contratos, se creo carpeta compartida para la actualzaicón periodica de el estdo de loscontratos, encuento a su liquidación y publicación.</t>
  </si>
  <si>
    <t>El riesgo se materializó en la publicación extemporánea de dos minutas de suspensión contractual debido a demora con la gestión de las firmas de los documentos.
Nota: Las minutas fueron publicadas subsanando la publicidad</t>
  </si>
  <si>
    <t>Actualización del inventario físico de bienes muebles.
Verificación periódica del inventario.
En la materialización del riesgo, durante las revisiones del inventario se identificó que en la bodega hacía falta un equipo video beam. Se llevaron a cabo dos acciones: 1. La reubicación de los bienes en una bodega que se encuentra bajo llave y que es exclusiva para el equipo de TI. 2. Adicionalmente, se realizó el reporte con vigilancia, luego se hizo la investigación, se estableció la denuncia y poder hacer la reclamación a la póliza.
Por otra parte, se solicitó al municipio de Medellín, el cerramiento de la zona del parqueadero minimizando el acceso de terceros.</t>
  </si>
  <si>
    <t>Para asegurar la continuidad del servicio de la Agencia y acompañar la prevención del deterioro de las condiciones de salud durante la contingencia por COVID, se tomó la decisión de realizar préstamos controlados de algunos bienes.</t>
  </si>
  <si>
    <t>Se realizó la definición del plan de acción y se ha ejecutado según lo previsto.
Se llevó a cabo el proceso contractual de los servicios generales e insumos de aseo.
Se realizó un mejor control en la asignación de recursos de vigilancia y transporte, permitiendo extender el proceso contractual del 2019.
Debido a la contingencia del COVID hubo mayor demanda del servicio de aseo dentro de las instalaciones, además, cambios en la prestación del servicio de transporte, asegurando la protección de la salud de los servidores públicos.</t>
  </si>
  <si>
    <t>Incorporación del control del uso de cada servicio: Planillas de transporte, bitácoras de seguridad, control de insumos de aseo y papelería, reporte trimestral a la oficina de Control Interno para asegurar la austeridad del gasto.
En compañía con el equipo de Comunicaciones, se ha promovido a través de campañas visuales, el uso adecuado de los servicios públicos y demás recursos.</t>
  </si>
  <si>
    <t>Ejecución del plan de mantenimiento.
Se llevaron a cabo las acciones contractuales necesarias para garantizar la asepcia para el control del COVID.
Dada la contingencia por COVID, las sedes satélites donde se presta el servicio de @medellín, se ha realizado el cierre por prevención y evitar así contagios.</t>
  </si>
  <si>
    <t>A pesar que las instalaciones a nivel de infraestructura de la Agencia son adecuadas y se garantiza las condiciones a nivel de SST, debido a la contingencia por COVID, los funcionarios de la Agencia (en su mayoría) se encuentran en teletrabajo y no se tienen las condiciones idóneas acorde con la norma de teletrabajo, dadas las limitaciones presupuestales.</t>
  </si>
  <si>
    <t>Aun no ha iniciado la construcción.
Se han realizado capacitaciones por parte de la Secretaría de Hacienda en el Catálogo presupuestal, dado que considera una nueva normatividad.</t>
  </si>
  <si>
    <t>El riesgo no se ha materializado, se evalúa al finalizar el año comparando con los estándares que establece la Contraloría.
Se realizan cierres y reportes de manera mensual a los diferentes entes de control y Secretaría de Hacienda.
Reportes trimestrales CHIP.
Evidencias: publicación en la página web, radicados y plataforma Gestión Transparente.</t>
  </si>
  <si>
    <t>Cada proyecto fue revisado y ajustado mensualmente, dada la afectación en el recaudo por parte del Municipio de Medellín.</t>
  </si>
  <si>
    <t>Se llevaron a cabo conciliaciones mensuales con cada área.
Se realizan conciliaciones mensuales de las cuentas de retención.
Parametrización del sistema para alertar las fechas en los pagos de impuestos, seguridad social y el reporte de información a los entes de control
Evidencia: Conciliaciones desde cartera, fondos, jurídica.</t>
  </si>
  <si>
    <t>Las funciones estan desagregadas y el apoyo de contratistas permite controlar que la información sea entregada de manera transparente.</t>
  </si>
  <si>
    <t>Cada mes se hicieron conciliaciones.
Auditorías de control interno.
Desagregación de funciones en toda el área.</t>
  </si>
  <si>
    <t>El cargue automático a las centrales de riesgo se encuentra operativo.
Mensualmente se realizan los cierres operativos de cartera con las validaciones de saldos de capital y conciliaciones bancarias.</t>
  </si>
  <si>
    <t>Debido al COVID se estan haciendo cargues positivos</t>
  </si>
  <si>
    <t>Se continua con el cobro persuasivos y de asesoría a los beneficiarios, si se encuentran en la capacidad de hacerlo.
Para dar cumplimiento a las políticas del manual de cartera, se estan organizando los créditos a aquellos beneficiarios que tienen volutad de pago.</t>
  </si>
  <si>
    <t>Congelar créditos por COVID, basada en las normas dictadas por el manual de cartera y las decisiones tomadas por la alta dirección y la alcaldía.
Resolución 1050 de 2020</t>
  </si>
  <si>
    <t>Informe contable fue mejorado, logrando que este tenga datos históricos manejados en el mismo sistema, facilitando la revisión de la información y mayor confiabilidad.
Se llevaron a cabo los cierres contables de manera mensual exitosamente.</t>
  </si>
  <si>
    <t>Se definió el Plan Estratégico de Talento Humano alineado con la ruta estratégica institucional.
Se han firmado dos convenios con Davivienda y el Club La Isabela, para adelantar las actividades de bienestar.
Seguimiento a la ejecución del Plan estratégico a través del plan de acción.
Se han ejecutado actividades enmarcadas en el Plan de Capacitaciones (gestión documental, función pública, ARL - SST)
Se aplicó durante el semestre el plan de aprovechamiento del tiempo libre destinado para el personal vinculado de la entidad.</t>
  </si>
  <si>
    <t>*Afectaciones debido a la contingencia por el COVID</t>
  </si>
  <si>
    <t>Se esta realizando la migración de la información del SGC a ISOLUCIÓN de manera que la información pueda ser consultada a todos los miembros de la comunidad.
Construcción del plan de gestión de conocimiento con el ODES.</t>
  </si>
  <si>
    <t>Aun no se encuentra definida la política.</t>
  </si>
  <si>
    <t>A las nuevas personas que ingresaron a la entidad fue entregado el manual de funciones y competencias del cargo a desempeñar.
Se realizaron los acuerdos de gestión, los cuales fueron revisados y alineados con los planes de acción de cada área.</t>
  </si>
  <si>
    <t>Aun no se encuentran firmados por la Dirección los acuerdos de gestión</t>
  </si>
  <si>
    <t>Se adecuó una de las bodegas que se tenía compartida con TI, de manera que quedaron únicamente cajas de archivo.
Se realizaron acciones de infraestructura en la misma bodega para evitar la filtración de agua.
Actualización del Reglamento de Archivo.</t>
  </si>
  <si>
    <t>Reglamento de archivo requiere ser aprobado</t>
  </si>
  <si>
    <t>Se definió plan de acción del área.
Debido por la contingencia por el COVID se han visto afectadas algunas actividades del plan.</t>
  </si>
  <si>
    <t>Se solicitó al Subdirector Administrativo la necesidad de hacer un estudio técnico. Así mismo, se definieron, con la Ingeniera Ana Ramírez, los pasos para realizar los estudios técnicos.
Se requirió los planos del edificio al constructor.</t>
  </si>
  <si>
    <t>Consulta constante sobre actualización  jurisprudencial y doctrinaria.
Actualización de normograma debido a la contigencia del COVID, con el fin de hacer seguimiento a la normatividad que en materia de la contingencia nos pueda aplicar</t>
  </si>
  <si>
    <t xml:space="preserve">De acuerdo </t>
  </si>
  <si>
    <t>A través del proceso de contratación se reailzó la verificación de los perfiles. El personal que pertenece al equipo tiene las competencias para el desarrollo de las funciones del área.
Previa contratación del equipo de apoyo se hizo la verificación de perfiles y experiencia de las personas del área y estructuración del trabajo por especificidad, esto se refleja en los estudios previos de los contratos de pestación de servicios profesionales y sus anexos.</t>
  </si>
  <si>
    <t>Diariamente se ralizan reuniones con el equipo de trabajo para hacer seguimiento de las tareas y temas propios del área, adicionalmente de manera peridódica se actualizar los indicadores internos de gestión dando cumplimiento al desarrollo de las actividades.</t>
  </si>
  <si>
    <t>Desde el área jurídica se llevan a cabo reuniones para dar respuesta de fondo  los recursos de reposición, solicitudes de interés general y particular y necesidades propias de la Agencia , esta actividad se desarrolla  con diferentes áreas (Fondos, Becas, Cartera, financiera) con el fin de dar acompañamiento en respuestas.
Fuentes de verificación: Oficios y correos electrónicos, registro en indicadores de gestión internos.</t>
  </si>
  <si>
    <t>Diariamente se ralizan reuniones con el equipo de trabajo para hacer seguimiento de las tareas y temas propios del área.
Constante seguimiento al plan de gestión interno</t>
  </si>
  <si>
    <t>No se ha realizado la capacitación al equipo Jurídico pero se ha recibido retroalimentación de manera constantepor parte de Gestión documental en situaciones específicas requeridas.</t>
  </si>
  <si>
    <t xml:space="preserve">Requerimiento de capacitación por el área de gestión documental e implementación de las herramientas </t>
  </si>
  <si>
    <t>La documentación del proceso se encuentra actualizada. El equipo esta al día en la verificación de cambios normativos que puedan impactar la documentación del sistema.</t>
  </si>
  <si>
    <t>Diariamente se ralizan reuniones con el equipo de trabajo para hacer seguimiento de las tareas y temas propios del área</t>
  </si>
  <si>
    <t>Se hace seguimiento de los indicadores con frecuencia semanal.
Seguimiento al plan de acción del área y los planes de trabajo definidos por el jefe del área, los cuales se han cumplido en su totalidad atendiendo a la asignación de tareas por conocimiento y experiencia de cada abogado.</t>
  </si>
  <si>
    <t>Diariamente se ralizan reuniones con el equipo de trabajo para hacer seguimiento de las tareas y temas propios del área.
El equipo consulta y se actualiza permanentemente en asuntos normativos, previa actuación. 
Se realizan mesas de trabajo y el comité interno del área.</t>
  </si>
  <si>
    <t>Se elabora y actualiza una matriz de seguimiento de los procesos judiciales.
Se han llevado a cabo reuniones con el equipo de TI para la construcción o adquisición de una herramienta que permita tener un seguimiento más preciso de dichos procesos.</t>
  </si>
  <si>
    <t>Se requiere la mejora por parte de TI para un seguimiento mas efectivo de los procesos judiciales.(con fines historicos y de trazabilidad)</t>
  </si>
  <si>
    <t>El equipo tiene dos abogados que realizan seguimiento y control a los procesos judiciales. Uno de ellos se encarga de la defensa a los procesos que actualmente tiene la Agencia.
Asi mismo, cada carpeta tiene la sustición de poder para los diferentes trámites en despachos.</t>
  </si>
  <si>
    <t>Se actualiza permanentemente la matriz de seguimiento de procesos judiciales.</t>
  </si>
  <si>
    <t>Desde el ára Jurídica en ejericicio de la prevención del daño antijurídico, se hace acompañamiento permanente a los supervisores y apoyos en el trámite, minimizando los riesgos para Sapiencia. 
Se han emitido directrices en materia de supervisión de contratos que son aplicables a las actuaciones judiciales:
- Circular 09 de 2020
- Circular 11 de 2020</t>
  </si>
  <si>
    <t>No se ha realizado la capacitación al equipo Jurídico pero se ha recibido retroalimentación por parte de Gestión documental en situaciones específicas requeridas.</t>
  </si>
  <si>
    <t>Seguimiento a los expedientes de los procesos por los abogados responsables de los mismos.
Actualización de indicadores internos de la oficina jurídica y la matriz de seguimiento de procesos.</t>
  </si>
  <si>
    <t>A través de los Comités de Conciliación se han emitido directrices de defensa y control como materialización de la Política de defensa del daño antijurídico.
Evidencia: Actas de Comité de Conciliación - Carpeta Comité de Conciliación</t>
  </si>
  <si>
    <t>Expedición de Circular 02 de 2020 y la Circular 03 de 2020 para comunicar los términos de defensa de las PQRSDF.</t>
  </si>
  <si>
    <t>Se hace el seguimiento de los indicadores de gestión relacionados en función de la prevención del daño antijurídico.</t>
  </si>
  <si>
    <t>Implementar el sistema de backup con la herramienta Veeam Backup, generando copias de servidores locales en la nube de Oracle. 
Backup incremental diario y full semanal.
Implementación al 100% del DA.
Plan de trabajo de alta disponibilidad, definiendo un DA espejo y otras acciones para las aplicaciones misionales de la entidad.</t>
  </si>
  <si>
    <t>Definición de plan de trabajo para documentar el ciclo de tecnología.
Plan de migración de la BD de Minotauro a Oracle Cloud para aumentar la disponiblidad del servicio.</t>
  </si>
  <si>
    <t xml:space="preserve">Durante el semestre se realizó la actualización de licencias de las diferentes herramientas.
Se presentó afectación parcial del servicio de Office 365 debido a la actualización del licenciamiento por parte del proveedor Microsoft.
</t>
  </si>
  <si>
    <t>Se definió el plan de mantenimiento y se ha venido ejecutando de acuerdo al cronograma.
Para equipos que debían salir de la agencia, se hace mantenimiento preventivo antes.</t>
  </si>
  <si>
    <t>Se implementó el DA y la administración del directorio. Se realizan tareas de backup del DA.
Se aplicaron los filtros según políticas de seguridad de Microsoft en los correos para evitar phishing y correos maliciosos.</t>
  </si>
  <si>
    <t>Activación de los grupos de apoyo.
Hacer actividades de promoción y prevención.
Cumplimiento en la normatividad.
Dotación al personal con EPP.
Implementación y activación de protocolos debido a la contigencia del COVID.
Capacitaciones en riesgo psicosocial (resiliencia, control emocional, técnicas de relajación)
Realización de talleres (manualidades)
Adquisición de elementos de emergencias (mantenimiento y recarga de extintores y elementos de botiquin)</t>
  </si>
  <si>
    <t>Recalculo del porcentaje de avance de la implementación del plan de SST en colaboración con la ARL.
Definición del plan de trabajo según la evaluación inicial de los estándares mínimos.
Inspecciones para identificar los elementos de emergencia para mantenimiento y dotación.
Plan de intervención psicosocial en tiempos de crisis por el COVID.
Estrategias para mejorar las condiciones de puestos de trabajo para servidores y personal de apoyo en sus lugares de residencia.</t>
  </si>
  <si>
    <t>Se elaboró el Plan Anual de Auditorias legales y basadas en riesgos 2020, el cual fue presentado  al Comité Coordinador de Control Interno,  y al Consejo Directivo de la Agencia y aprobado por estos, a la fecha las actividades programadas con corte a junio de 2020 en el Plan de Auditoria se encuentran en el 100% de ejecución</t>
  </si>
  <si>
    <t>ver plan anual de auditorías publicado en la página web de la agencia http://sapiencia.gov.co/control-interno/</t>
  </si>
  <si>
    <t>La Oficina de Control Interno ha ejecutado de forma adecuada el Plan de Auditoría propuesto para el periodo 2020,  utilizando como estrategia la socializacion de los diversos temas con cada una de las dependencias involucradas en los prosesos a los cuales se les realiza seguimiento</t>
  </si>
  <si>
    <t>Los informes que se deben presentar a las entidades de control están incluidos en el Plan Anual de Auditorías Legales y Basadas en Riesgos de 2020, el cual está en el 50% de ejecución, entre los informes presentados se encuentran: Evaluación del sistema de control interno (FURAG),  seguimiento cuatrimestral  Plan Anticorrupción y Atención al Ciudadano,  informe de austeridad y del gasto público, informe de seguimiento a las PQRSF, seguimiento a los Planes de Mejoramiento, Seguimiento a la implementacion de MIPG, Seguimiento al mapa de riesgos, informe derechos de autor, Informes de  Auditoría Basada en riesgos a Comunicaciones y Atención al ciudadano, entre otros</t>
  </si>
  <si>
    <t>Ver informes publicados en la página web de la Agencia http://sapiencia.gov.co/control-interno/ , y demás reportados a las entidades competentes.</t>
  </si>
  <si>
    <t>La Oficina de Control Interno realizó seguimiento a los planes de mejoramiento realizados por los responsables de los procesos de Cartera, Fondos, Contratación, becas tecnologías, sistemas de informacion, sistemas financieros y atencion al ciudadano, Además realizó seguimiento a los Planes de  Mejoramiento de las Auditorías de Control Fiscal realizados por la Contraloría General de Medellín</t>
  </si>
  <si>
    <t>Ver planes de mejoramiento publicados en la página de "Gestión Transparente" de la Contraloría General de Medellín y ver planes de mejoramiento de las Auditorías basadas en riesgos realizadas entre 2018 y 2020</t>
  </si>
  <si>
    <t>Falta de comunicación
Falta de interés
Desconocimiento de las necesidades y capacidades
Propuestas poco atractivas
Poca gestión con los actores</t>
  </si>
  <si>
    <t>Incumplimiento de objetivos y metas
Pérdida de aliados estratégicos
Afectaciones en la imagen de la Agencia
Pérdida de credibilidad ante los actores del entorno</t>
  </si>
  <si>
    <t>*Realizar seguimiento a convenios, alianzas, acuerdos, cartas de intención, entre otros.
*Establecer contacto permanente con los aliados estratégicos de la entidad y las IES.
*Construir mapa de actores.
*Asignar equipo de trabajo para hacer gestión sobre las alianzas que se realicen en la entidad.</t>
  </si>
  <si>
    <t>Subdirección de IES
Direccionamiento estratégico</t>
  </si>
  <si>
    <t>*Convenios, alianzas, acuerdos, cartas de intención, entre otros.
*Actas de reunión
*Mapa de actores</t>
  </si>
  <si>
    <t>Identificación de actores para la definición de alianzas para los proyectos de inversión de la entidad.
Elaboración del mapa de actores por parte del ODES.
Firma de convenios y acuerdos con las IES e instituciones de ETDH como el SENA.</t>
  </si>
  <si>
    <t>Fortalecimiento de la ES</t>
  </si>
  <si>
    <t>Hasta la fecha no es posible determinar si hay una pérdida parcial o total de la información.</t>
  </si>
  <si>
    <t>El riesgo se materializó durante la revisión con los documentos electrónicos al identificar que se presentan comunicaciones que no tienen imágenes adjuntas en la herramienta Mercurio.
Se esta determinando el impacto de esta situación.</t>
  </si>
  <si>
    <t>Debido a la contingencia por COVID, se presentó un aumento de PQRSDF recibidas por canales virtuales.</t>
  </si>
  <si>
    <t>En el equipo de Atención al Ciudadano, se cuenta con un grupo de apoyo de WhatsApp, en donde se actualiza constantemente la información relacionada con los temas correspondiendes a las solicitudes y consultas de los ciudadanos. 
Se recibió apoyo por parte del equipo de Fondos, y se creó un grupo de WhatsApp para las respuestas puntuales de convocatorias y renovaciones que se presenten por los diferentes canales. 
Se socializa cápsula informativa de los cánales de atención al ciudadano, con el fin de que todos los contratistas de cara al ciudadano, entreguen información correcta acerca de los medios y horarios de atención. 
Se socializan los resultados de las encuestas realizadas en el primer trimestre  por medio del grupo másivo de la Agencia, adicionalmente se realizan reuniones con las áreas de Comunicaciones, Cartera, Fondos, IES y Atención al Ciudadano, con el fin de revisar los resultados detallados por cada dependencia y establecer mejoras oportunas en los procesos. 
Se envía encuesta de satisfacción por medio de  correo másivo y acceso directo desde la página web. *Link de encuesta permanente en la página Web.: https://sapiencia.gov.co/encuesta-de-satisfaccion/ 
Se realizan reuniones virtuales constantes  con  las contratistas que integran los canales de atención con el fin de realizar seguimiento a las respuestas brindadas a los ciudadanos y garantizar la calidad y oportunidad de la información. 
Se realizó reunión preparatoria para las convocatorias 2020-2 con equipo de Fondos.
Se asignaron 5 personas del equipo de Fondos para acompañar la gestión de atención en los canales de chat y el correo electrónico.
Se focalizó la gestión del canal de chat por temáticas específicas, redireccionando las preguntas a áreas responsables.
Construcción de banco de preguntas frecuentes con el equipo de Comunicaciones. https://sapienciagov-my.sharepoint.com/:x:/g/personal/juliana_toro_sapiencia_gov_co/EfLyUeKgBFdNgi8HFz-cU8MB-k9V1uEFO79FbdszdwhrBA?e=vx1alb</t>
  </si>
  <si>
    <t>*Afectación de la liquidez debido al COVID</t>
  </si>
  <si>
    <t>Se actualizó el plan de emergencia por el 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</si>
</sst>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0"/>
      <name val="Arial"/>
      <family val="2"/>
    </font>
    <font>
      <sz val="10"/>
      <color theme="1"/>
      <name val="Calibri"/>
      <family val="2"/>
      <scheme val="minor"/>
    </font>
    <font>
      <sz val="9"/>
      <name val="Arial"/>
      <family val="2"/>
    </font>
    <font>
      <b/>
      <sz val="9"/>
      <color indexed="81"/>
      <name val="Tahoma"/>
      <family val="2"/>
    </font>
    <font>
      <sz val="9"/>
      <color indexed="81"/>
      <name val="Tahoma"/>
      <family val="2"/>
    </font>
    <font>
      <sz val="11"/>
      <name val="Calibri"/>
      <family val="2"/>
      <scheme val="minor"/>
    </font>
    <font>
      <sz val="11"/>
      <name val="Calibri"/>
      <family val="2"/>
    </font>
    <font>
      <i/>
      <sz val="11"/>
      <name val="Calibri"/>
      <family val="2"/>
    </font>
    <font>
      <i/>
      <sz val="11"/>
      <name val="Calibri"/>
      <family val="2"/>
      <scheme val="minor"/>
    </font>
    <font>
      <i/>
      <sz val="11"/>
      <color theme="1"/>
      <name val="Calibri"/>
      <family val="2"/>
      <scheme val="minor"/>
    </font>
    <font>
      <strike/>
      <sz val="11"/>
      <name val="Calibri"/>
      <family val="2"/>
      <scheme val="minor"/>
    </font>
    <font>
      <b/>
      <sz val="16"/>
      <color rgb="FFFF0000"/>
      <name val="Calibri"/>
      <family val="2"/>
      <scheme val="minor"/>
    </font>
    <font>
      <u/>
      <sz val="11"/>
      <color theme="10"/>
      <name val="Calibri"/>
      <family val="2"/>
      <scheme val="minor"/>
    </font>
    <font>
      <b/>
      <sz val="11"/>
      <color theme="1" tint="0.249977111117893"/>
      <name val="Arial"/>
      <family val="2"/>
    </font>
    <font>
      <u/>
      <sz val="11"/>
      <color theme="1" tint="0.249977111117893"/>
      <name val="Arial"/>
      <family val="2"/>
    </font>
    <font>
      <sz val="11"/>
      <color theme="1" tint="0.249977111117893"/>
      <name val="Arial"/>
      <family val="2"/>
    </font>
    <font>
      <b/>
      <sz val="10"/>
      <color theme="1" tint="0.249977111117893"/>
      <name val="Arial"/>
      <family val="2"/>
    </font>
    <font>
      <sz val="10"/>
      <color theme="1" tint="0.249977111117893"/>
      <name val="Arial"/>
      <family val="2"/>
    </font>
    <font>
      <b/>
      <u/>
      <sz val="11"/>
      <color theme="1" tint="0.249977111117893"/>
      <name val="Arial"/>
      <family val="2"/>
    </font>
    <font>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s>
  <cellStyleXfs count="3">
    <xf numFmtId="0" fontId="0" fillId="0" borderId="0"/>
    <xf numFmtId="0" fontId="16" fillId="0" borderId="0" applyNumberFormat="0" applyFill="0" applyBorder="0" applyAlignment="0" applyProtection="0"/>
    <xf numFmtId="9" fontId="23" fillId="0" borderId="0" applyFont="0" applyFill="0" applyBorder="0" applyAlignment="0" applyProtection="0"/>
  </cellStyleXfs>
  <cellXfs count="191">
    <xf numFmtId="0" fontId="0" fillId="0" borderId="0" xfId="0"/>
    <xf numFmtId="0" fontId="3" fillId="0" borderId="0" xfId="0" applyFont="1"/>
    <xf numFmtId="0" fontId="5" fillId="0" borderId="0" xfId="0" applyFont="1"/>
    <xf numFmtId="0" fontId="3" fillId="0" borderId="0" xfId="0" applyFont="1" applyAlignment="1">
      <alignment horizontal="center"/>
    </xf>
    <xf numFmtId="0" fontId="0" fillId="0" borderId="1" xfId="0"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vertical="center"/>
    </xf>
    <xf numFmtId="0" fontId="0" fillId="0" borderId="1" xfId="0" applyBorder="1" applyAlignment="1">
      <alignment horizontal="justify" vertical="center"/>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9" fillId="0" borderId="1" xfId="0" applyFont="1" applyBorder="1" applyAlignment="1">
      <alignment horizontal="justify" vertical="center" wrapText="1"/>
    </xf>
    <xf numFmtId="0" fontId="10" fillId="0" borderId="1" xfId="0" applyFont="1" applyBorder="1" applyAlignment="1">
      <alignment horizontal="justify" vertical="center" wrapText="1"/>
    </xf>
    <xf numFmtId="14" fontId="0" fillId="0" borderId="1" xfId="0" applyNumberFormat="1" applyBorder="1" applyAlignment="1">
      <alignment horizontal="justify" vertical="center" wrapText="1"/>
    </xf>
    <xf numFmtId="0" fontId="0" fillId="0" borderId="1" xfId="0" applyBorder="1" applyAlignment="1">
      <alignment horizontal="justify" vertical="top"/>
    </xf>
    <xf numFmtId="0" fontId="0" fillId="0" borderId="1" xfId="0" quotePrefix="1" applyBorder="1" applyAlignment="1">
      <alignment horizontal="justify" vertical="top" wrapText="1"/>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horizontal="justify" vertical="top"/>
    </xf>
    <xf numFmtId="0" fontId="9"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9" fillId="0" borderId="1" xfId="0" applyFont="1" applyBorder="1" applyAlignment="1">
      <alignment horizontal="justify" vertical="center"/>
    </xf>
    <xf numFmtId="0" fontId="9" fillId="0" borderId="1" xfId="0" applyFont="1" applyBorder="1" applyAlignment="1">
      <alignment horizontal="center" vertical="center"/>
    </xf>
    <xf numFmtId="14" fontId="9" fillId="0" borderId="1" xfId="0" applyNumberFormat="1" applyFont="1" applyBorder="1" applyAlignment="1">
      <alignment horizontal="justify" vertical="center" wrapText="1"/>
    </xf>
    <xf numFmtId="0" fontId="9" fillId="0" borderId="2" xfId="0" applyFont="1" applyBorder="1" applyAlignment="1">
      <alignment horizontal="justify" vertical="center"/>
    </xf>
    <xf numFmtId="0" fontId="15" fillId="0" borderId="0" xfId="0" applyFont="1"/>
    <xf numFmtId="0" fontId="1" fillId="0" borderId="1" xfId="0" applyFont="1" applyBorder="1" applyAlignment="1">
      <alignment horizontal="justify" vertical="center"/>
    </xf>
    <xf numFmtId="14" fontId="1" fillId="0" borderId="1" xfId="0" applyNumberFormat="1" applyFont="1" applyBorder="1" applyAlignment="1">
      <alignment horizontal="justify" vertical="center" wrapText="1"/>
    </xf>
    <xf numFmtId="0" fontId="1" fillId="0" borderId="1" xfId="0" applyFont="1" applyBorder="1" applyAlignment="1">
      <alignment horizontal="justify" vertical="center" wrapText="1"/>
    </xf>
    <xf numFmtId="0" fontId="1" fillId="0" borderId="0" xfId="0" applyFont="1"/>
    <xf numFmtId="0" fontId="0" fillId="3" borderId="1" xfId="0" applyFill="1" applyBorder="1" applyAlignment="1">
      <alignment horizontal="justify" vertical="center"/>
    </xf>
    <xf numFmtId="0" fontId="0" fillId="3" borderId="1" xfId="0" applyFill="1" applyBorder="1" applyAlignment="1">
      <alignment horizontal="justify" vertical="center" wrapText="1"/>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0" borderId="1" xfId="0" applyFill="1" applyBorder="1" applyAlignment="1">
      <alignment horizontal="justify" vertical="center"/>
    </xf>
    <xf numFmtId="0" fontId="17" fillId="0" borderId="0" xfId="0" applyFont="1" applyAlignment="1">
      <alignment horizontal="center" vertical="center"/>
    </xf>
    <xf numFmtId="0" fontId="17" fillId="0" borderId="0" xfId="0" applyFont="1"/>
    <xf numFmtId="0" fontId="17" fillId="0" borderId="0" xfId="0" applyFont="1" applyAlignment="1">
      <alignment horizontal="center" vertical="center" wrapText="1"/>
    </xf>
    <xf numFmtId="0" fontId="18" fillId="0" borderId="0" xfId="1" applyFont="1"/>
    <xf numFmtId="0" fontId="19" fillId="0" borderId="0" xfId="0" applyFont="1" applyAlignment="1">
      <alignment horizontal="center" vertical="center"/>
    </xf>
    <xf numFmtId="0" fontId="19" fillId="0" borderId="0" xfId="0" applyFont="1"/>
    <xf numFmtId="0" fontId="17" fillId="0" borderId="0" xfId="0" applyFont="1" applyFill="1" applyAlignment="1">
      <alignment horizontal="center" vertical="center" wrapText="1"/>
    </xf>
    <xf numFmtId="0" fontId="17" fillId="9"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xf numFmtId="14" fontId="0" fillId="0" borderId="1" xfId="0" applyNumberFormat="1" applyFill="1" applyBorder="1" applyAlignment="1">
      <alignment horizontal="justify" vertical="center" wrapText="1"/>
    </xf>
    <xf numFmtId="14" fontId="0" fillId="0" borderId="1" xfId="0" applyNumberFormat="1" applyFill="1" applyBorder="1" applyAlignment="1">
      <alignment horizontal="center" vertical="center" wrapText="1"/>
    </xf>
    <xf numFmtId="0" fontId="0" fillId="0" borderId="11" xfId="0" applyBorder="1" applyAlignment="1">
      <alignment horizontal="justify" vertical="center" wrapText="1"/>
    </xf>
    <xf numFmtId="0" fontId="0" fillId="0" borderId="11" xfId="0" applyBorder="1" applyAlignment="1">
      <alignment horizontal="center" vertical="center"/>
    </xf>
    <xf numFmtId="0" fontId="0" fillId="4" borderId="1" xfId="0" applyFill="1" applyBorder="1" applyAlignment="1">
      <alignment horizontal="center" vertical="center"/>
    </xf>
    <xf numFmtId="0" fontId="0" fillId="0" borderId="11" xfId="0" applyBorder="1" applyAlignment="1">
      <alignment horizontal="justify"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6" fillId="0" borderId="0" xfId="0" applyFont="1" applyAlignment="1">
      <alignment vertical="center" wrapText="1"/>
    </xf>
    <xf numFmtId="0" fontId="22" fillId="0" borderId="0" xfId="0" applyFont="1" applyAlignment="1">
      <alignment horizontal="center" vertical="center"/>
    </xf>
    <xf numFmtId="0" fontId="0" fillId="8" borderId="1" xfId="0"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Border="1" applyAlignment="1">
      <alignment horizontal="center" vertical="center"/>
    </xf>
    <xf numFmtId="0" fontId="9" fillId="0" borderId="2" xfId="0" applyFont="1" applyBorder="1" applyAlignment="1">
      <alignment horizontal="justify" vertical="center"/>
    </xf>
    <xf numFmtId="0" fontId="0" fillId="0" borderId="1" xfId="0" applyBorder="1" applyAlignment="1">
      <alignment horizontal="center" vertical="center"/>
    </xf>
    <xf numFmtId="0" fontId="9" fillId="0" borderId="1" xfId="0" applyFont="1" applyBorder="1" applyAlignment="1">
      <alignment horizontal="justify" vertical="center"/>
    </xf>
    <xf numFmtId="0" fontId="2" fillId="0" borderId="2" xfId="0" applyFont="1" applyFill="1" applyBorder="1" applyAlignment="1">
      <alignment horizontal="center" vertical="center" wrapText="1"/>
    </xf>
    <xf numFmtId="0" fontId="0" fillId="0" borderId="0" xfId="0"/>
    <xf numFmtId="0" fontId="3" fillId="0" borderId="0" xfId="0" applyFont="1"/>
    <xf numFmtId="0" fontId="5" fillId="0" borderId="0" xfId="0" applyFont="1"/>
    <xf numFmtId="0" fontId="3" fillId="0" borderId="0" xfId="0" applyFont="1" applyAlignment="1">
      <alignment horizontal="center"/>
    </xf>
    <xf numFmtId="0" fontId="0" fillId="0" borderId="1" xfId="0" applyBorder="1" applyAlignment="1">
      <alignment horizontal="justify" vertical="center"/>
    </xf>
    <xf numFmtId="0" fontId="9"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2"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1" xfId="0" applyBorder="1" applyAlignment="1">
      <alignment horizontal="justify" vertical="top" wrapText="1"/>
    </xf>
    <xf numFmtId="0" fontId="9" fillId="0" borderId="1" xfId="0" applyFont="1" applyFill="1" applyBorder="1" applyAlignment="1">
      <alignment horizontal="justify" vertical="center"/>
    </xf>
    <xf numFmtId="9" fontId="19" fillId="0" borderId="0" xfId="2" applyFont="1" applyAlignment="1">
      <alignment horizontal="center" vertical="center"/>
    </xf>
    <xf numFmtId="0" fontId="17" fillId="8" borderId="0" xfId="0" applyFont="1" applyFill="1" applyAlignment="1">
      <alignment horizontal="center" vertical="center" wrapText="1"/>
    </xf>
    <xf numFmtId="0" fontId="17" fillId="6" borderId="0" xfId="0" applyFont="1" applyFill="1" applyAlignment="1">
      <alignment horizontal="center" vertical="center" wrapText="1"/>
    </xf>
    <xf numFmtId="0" fontId="17" fillId="0" borderId="0" xfId="0" applyFont="1" applyAlignment="1">
      <alignment horizontal="center" vertical="center"/>
    </xf>
    <xf numFmtId="0" fontId="17" fillId="7" borderId="0" xfId="0" applyFont="1" applyFill="1" applyAlignment="1">
      <alignment horizontal="center"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3" borderId="1" xfId="0" applyFont="1" applyFill="1" applyBorder="1" applyAlignment="1">
      <alignment horizontal="left" vertical="center"/>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12" xfId="0" applyBorder="1" applyAlignment="1">
      <alignment horizontal="justify" vertical="center"/>
    </xf>
    <xf numFmtId="0" fontId="0" fillId="0" borderId="13" xfId="0" applyBorder="1" applyAlignment="1">
      <alignment horizontal="justify" vertical="center"/>
    </xf>
    <xf numFmtId="0" fontId="0" fillId="0" borderId="1" xfId="0" applyBorder="1" applyAlignment="1">
      <alignment horizontal="justify" vertical="center"/>
    </xf>
    <xf numFmtId="0" fontId="0" fillId="0" borderId="11" xfId="0"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justify" vertical="center"/>
    </xf>
    <xf numFmtId="0" fontId="9" fillId="0" borderId="11" xfId="0" applyFont="1" applyBorder="1" applyAlignment="1">
      <alignment horizontal="justify" vertical="center"/>
    </xf>
    <xf numFmtId="0" fontId="9" fillId="0" borderId="2" xfId="0" applyFont="1" applyBorder="1" applyAlignment="1">
      <alignment horizontal="justify" vertical="center"/>
    </xf>
    <xf numFmtId="0" fontId="9" fillId="0" borderId="3" xfId="0" applyFont="1" applyBorder="1" applyAlignment="1">
      <alignment horizontal="justify" vertical="center"/>
    </xf>
    <xf numFmtId="0" fontId="9" fillId="0" borderId="5" xfId="0" applyFont="1" applyBorder="1" applyAlignment="1">
      <alignment horizontal="justify" vertical="center"/>
    </xf>
    <xf numFmtId="0" fontId="9" fillId="0" borderId="6" xfId="0" applyFont="1" applyBorder="1" applyAlignment="1">
      <alignment horizontal="justify" vertical="center"/>
    </xf>
    <xf numFmtId="0" fontId="9" fillId="0" borderId="8" xfId="0" applyFont="1" applyBorder="1" applyAlignment="1">
      <alignment horizontal="justify" vertical="center"/>
    </xf>
    <xf numFmtId="0" fontId="9" fillId="0" borderId="1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12" xfId="0" applyFont="1" applyBorder="1" applyAlignment="1">
      <alignment horizontal="justify" vertical="center"/>
    </xf>
    <xf numFmtId="0" fontId="9" fillId="0" borderId="13" xfId="0" applyFont="1" applyBorder="1" applyAlignment="1">
      <alignment horizontal="justify" vertical="center"/>
    </xf>
    <xf numFmtId="0" fontId="9" fillId="4" borderId="11" xfId="0" applyFont="1" applyFill="1" applyBorder="1" applyAlignment="1">
      <alignment horizontal="center" vertical="center"/>
    </xf>
    <xf numFmtId="0" fontId="9" fillId="4" borderId="2" xfId="0" applyFont="1" applyFill="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0" fillId="0" borderId="1" xfId="0" applyBorder="1" applyAlignment="1">
      <alignment horizontal="justify" vertical="center" wrapText="1"/>
    </xf>
    <xf numFmtId="0" fontId="0" fillId="3" borderId="1" xfId="0" applyFill="1" applyBorder="1" applyAlignment="1">
      <alignment horizontal="justify" vertical="center"/>
    </xf>
    <xf numFmtId="0" fontId="0" fillId="3" borderId="12" xfId="0" applyFill="1" applyBorder="1" applyAlignment="1">
      <alignment horizontal="justify" vertical="center"/>
    </xf>
    <xf numFmtId="0" fontId="0" fillId="3" borderId="13" xfId="0" applyFill="1" applyBorder="1" applyAlignment="1">
      <alignment horizontal="justify" vertical="center"/>
    </xf>
    <xf numFmtId="0" fontId="0" fillId="0" borderId="11" xfId="0" applyBorder="1" applyAlignment="1">
      <alignment horizontal="left" vertical="center" wrapText="1"/>
    </xf>
    <xf numFmtId="0" fontId="0" fillId="0" borderId="15"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justify" vertical="center" wrapText="1"/>
    </xf>
    <xf numFmtId="0" fontId="0" fillId="0" borderId="15" xfId="0" applyBorder="1" applyAlignment="1">
      <alignment horizontal="justify" vertical="center" wrapText="1"/>
    </xf>
    <xf numFmtId="0" fontId="0" fillId="0" borderId="2" xfId="0" applyBorder="1" applyAlignment="1">
      <alignment horizontal="justify" vertical="center" wrapText="1"/>
    </xf>
    <xf numFmtId="0" fontId="0" fillId="0" borderId="11" xfId="0" applyBorder="1" applyAlignment="1">
      <alignment horizontal="justify" vertical="center"/>
    </xf>
    <xf numFmtId="0" fontId="0" fillId="0" borderId="15" xfId="0" applyBorder="1" applyAlignment="1">
      <alignment horizontal="justify" vertical="center"/>
    </xf>
    <xf numFmtId="0" fontId="0" fillId="0" borderId="2" xfId="0" applyBorder="1" applyAlignment="1">
      <alignment horizontal="justify" vertical="center"/>
    </xf>
    <xf numFmtId="0" fontId="0" fillId="0" borderId="3" xfId="0" applyBorder="1" applyAlignment="1">
      <alignment horizontal="justify" vertical="center"/>
    </xf>
    <xf numFmtId="0" fontId="0" fillId="0" borderId="5" xfId="0" applyBorder="1" applyAlignment="1">
      <alignment horizontal="justify" vertical="center"/>
    </xf>
    <xf numFmtId="0" fontId="0" fillId="0" borderId="9" xfId="0" applyBorder="1" applyAlignment="1">
      <alignment horizontal="justify" vertical="center"/>
    </xf>
    <xf numFmtId="0" fontId="0" fillId="0" borderId="10" xfId="0" applyBorder="1" applyAlignment="1">
      <alignment horizontal="justify" vertical="center"/>
    </xf>
    <xf numFmtId="0" fontId="0" fillId="0" borderId="6" xfId="0" applyBorder="1" applyAlignment="1">
      <alignment horizontal="justify" vertical="center"/>
    </xf>
    <xf numFmtId="0" fontId="0" fillId="0" borderId="8" xfId="0" applyBorder="1" applyAlignment="1">
      <alignment horizontal="justify" vertical="center"/>
    </xf>
    <xf numFmtId="0" fontId="0" fillId="0" borderId="11"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2" xfId="0" applyFill="1" applyBorder="1" applyAlignment="1">
      <alignment horizontal="justify"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0" fillId="0" borderId="1" xfId="0" applyFont="1" applyFill="1" applyBorder="1" applyAlignment="1">
      <alignment horizontal="justify" vertical="center" wrapText="1"/>
    </xf>
    <xf numFmtId="0" fontId="9" fillId="0" borderId="1" xfId="0" quotePrefix="1" applyFont="1" applyFill="1" applyBorder="1" applyAlignment="1">
      <alignment horizontal="justify" vertical="center" wrapText="1"/>
    </xf>
    <xf numFmtId="0" fontId="0" fillId="0" borderId="1" xfId="0" quotePrefix="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0" fillId="0" borderId="1" xfId="0" applyFill="1" applyBorder="1" applyAlignment="1">
      <alignment horizontal="justify" vertical="center" wrapText="1"/>
    </xf>
    <xf numFmtId="0" fontId="9" fillId="0" borderId="11" xfId="0" applyFont="1" applyBorder="1" applyAlignment="1">
      <alignment horizontal="left" vertical="center" wrapText="1"/>
    </xf>
    <xf numFmtId="0" fontId="9" fillId="0" borderId="15" xfId="0" applyFont="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vertical="center" wrapText="1"/>
    </xf>
    <xf numFmtId="0" fontId="3" fillId="0" borderId="1" xfId="0" applyFont="1" applyBorder="1" applyAlignment="1">
      <alignment horizontal="center" wrapText="1"/>
    </xf>
    <xf numFmtId="0" fontId="3" fillId="0" borderId="0" xfId="0" applyFont="1" applyAlignment="1">
      <alignment wrapText="1"/>
    </xf>
    <xf numFmtId="0" fontId="5" fillId="0" borderId="0" xfId="0" applyFont="1" applyAlignment="1">
      <alignment wrapText="1"/>
    </xf>
    <xf numFmtId="0" fontId="3" fillId="0" borderId="0" xfId="0" applyFont="1" applyAlignment="1">
      <alignment horizontal="center" wrapText="1"/>
    </xf>
    <xf numFmtId="0" fontId="3" fillId="0" borderId="0" xfId="0" applyFont="1" applyAlignment="1">
      <alignment horizont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6" fillId="3" borderId="1" xfId="0" applyFont="1" applyFill="1" applyBorder="1" applyAlignment="1">
      <alignment horizontal="left" vertical="center" wrapText="1"/>
    </xf>
    <xf numFmtId="0" fontId="6" fillId="3" borderId="0" xfId="0" applyFont="1" applyFill="1" applyAlignment="1">
      <alignment vertical="center" wrapText="1"/>
    </xf>
  </cellXfs>
  <cellStyles count="3">
    <cellStyle name="Hipervínculo" xfId="1" builtinId="8"/>
    <cellStyle name="Normal" xfId="0" builtinId="0"/>
    <cellStyle name="Porcentaje" xfId="2" builtinId="5"/>
  </cellStyles>
  <dxfs count="1369">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FF00"/>
        </patternFill>
      </fill>
    </dxf>
    <dxf>
      <fill>
        <patternFill>
          <bgColor rgb="FFFFFF00"/>
        </patternFill>
      </fill>
    </dxf>
    <dxf>
      <fill>
        <patternFill>
          <bgColor theme="5" tint="0.3999450666829432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0000"/>
        </patternFill>
      </fill>
    </dxf>
    <dxf>
      <fill>
        <patternFill>
          <bgColor rgb="FF66FF66"/>
        </patternFill>
      </fill>
    </dxf>
    <dxf>
      <fill>
        <patternFill>
          <bgColor rgb="FF00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s>
</file>

<file path=xl/drawings/_rels/drawing10.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1" Type="http://schemas.openxmlformats.org/officeDocument/2006/relationships/image" Target="../media/image1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6.png"/></Relationships>
</file>

<file path=xl/drawings/_rels/drawing5.xml.rels><?xml version="1.0" encoding="UTF-8" standalone="yes"?>
<Relationships xmlns="http://schemas.openxmlformats.org/package/2006/relationships"><Relationship Id="rId1" Type="http://schemas.openxmlformats.org/officeDocument/2006/relationships/image" Target="../media/image16.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5</xdr:col>
      <xdr:colOff>266700</xdr:colOff>
      <xdr:row>8</xdr:row>
      <xdr:rowOff>15240</xdr:rowOff>
    </xdr:from>
    <xdr:to>
      <xdr:col>5</xdr:col>
      <xdr:colOff>698700</xdr:colOff>
      <xdr:row>10</xdr:row>
      <xdr:rowOff>96720</xdr:rowOff>
    </xdr:to>
    <xdr:sp macro="" textlink="">
      <xdr:nvSpPr>
        <xdr:cNvPr id="2" name="Rectángulo 1" descr="Bullseye">
          <a:extLst>
            <a:ext uri="{FF2B5EF4-FFF2-40B4-BE49-F238E27FC236}">
              <a16:creationId xmlns:a16="http://schemas.microsoft.com/office/drawing/2014/main" id="{3C82C197-AEF6-4C7C-8038-7415D83D71DE}"/>
            </a:ext>
          </a:extLst>
        </xdr:cNvPr>
        <xdr:cNvSpPr/>
      </xdr:nvSpPr>
      <xdr:spPr>
        <a:xfrm>
          <a:off x="5219700" y="1417320"/>
          <a:ext cx="432000" cy="432000"/>
        </a:xfrm>
        <a:prstGeom prst="rect">
          <a:avLst/>
        </a:prstGeom>
        <a: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a:blipFill>
        <a:ln>
          <a:noFill/>
        </a:ln>
      </xdr:spPr>
      <xdr:style>
        <a:lnRef idx="2">
          <a:scrgbClr r="0" g="0" b="0"/>
        </a:lnRef>
        <a:fillRef idx="1">
          <a:scrgbClr r="0" g="0" b="0"/>
        </a:fillRef>
        <a:effectRef idx="0">
          <a:schemeClr val="bg1">
            <a:hueOff val="0"/>
            <a:satOff val="0"/>
            <a:lumOff val="0"/>
            <a:alphaOff val="0"/>
          </a:schemeClr>
        </a:effectRef>
        <a:fontRef idx="minor">
          <a:schemeClr val="dk1">
            <a:hueOff val="0"/>
            <a:satOff val="0"/>
            <a:lumOff val="0"/>
            <a:alphaOff val="0"/>
          </a:schemeClr>
        </a:fontRef>
      </xdr:style>
      <xdr:txBody>
        <a:bodyPr/>
        <a:lstStyle/>
        <a:p>
          <a:endParaRPr lang="es-CO"/>
        </a:p>
      </xdr:txBody>
    </xdr:sp>
    <xdr:clientData/>
  </xdr:twoCellAnchor>
  <xdr:twoCellAnchor>
    <xdr:from>
      <xdr:col>6</xdr:col>
      <xdr:colOff>260077</xdr:colOff>
      <xdr:row>8</xdr:row>
      <xdr:rowOff>15240</xdr:rowOff>
    </xdr:from>
    <xdr:to>
      <xdr:col>6</xdr:col>
      <xdr:colOff>692077</xdr:colOff>
      <xdr:row>10</xdr:row>
      <xdr:rowOff>96720</xdr:rowOff>
    </xdr:to>
    <xdr:sp macro="" textlink="">
      <xdr:nvSpPr>
        <xdr:cNvPr id="3" name="Rectángulo 2" descr="Engranajes">
          <a:extLst>
            <a:ext uri="{FF2B5EF4-FFF2-40B4-BE49-F238E27FC236}">
              <a16:creationId xmlns:a16="http://schemas.microsoft.com/office/drawing/2014/main" id="{02885003-07D2-4745-A328-C7F7A4CA54FC}"/>
            </a:ext>
          </a:extLst>
        </xdr:cNvPr>
        <xdr:cNvSpPr/>
      </xdr:nvSpPr>
      <xdr:spPr>
        <a:xfrm>
          <a:off x="6157957" y="1417320"/>
          <a:ext cx="432000" cy="432000"/>
        </a:xfrm>
        <a:prstGeom prst="rect">
          <a:avLst/>
        </a:prstGeom>
        <a:blipFill>
          <a:blip xmlns:r="http://schemas.openxmlformats.org/officeDocument/2006/relationships" r:embed="rId3">
            <a:extLst>
              <a:ext uri="{96DAC541-7B7A-43D3-8B79-37D633B846F1}">
                <asvg:svgBlip xmlns:asvg="http://schemas.microsoft.com/office/drawing/2016/SVG/main" r:embed="rId4"/>
              </a:ext>
            </a:extLst>
          </a:blip>
          <a:srcRect/>
          <a:stretch>
            <a:fillRect/>
          </a:stretch>
        </a:blipFill>
        <a:ln>
          <a:noFill/>
        </a:ln>
      </xdr:spPr>
      <xdr:style>
        <a:lnRef idx="2">
          <a:scrgbClr r="0" g="0" b="0"/>
        </a:lnRef>
        <a:fillRef idx="1">
          <a:scrgbClr r="0" g="0" b="0"/>
        </a:fillRef>
        <a:effectRef idx="0">
          <a:schemeClr val="bg1">
            <a:hueOff val="0"/>
            <a:satOff val="0"/>
            <a:lumOff val="0"/>
            <a:alphaOff val="0"/>
          </a:schemeClr>
        </a:effectRef>
        <a:fontRef idx="minor">
          <a:schemeClr val="dk1">
            <a:hueOff val="0"/>
            <a:satOff val="0"/>
            <a:lumOff val="0"/>
            <a:alphaOff val="0"/>
          </a:schemeClr>
        </a:fontRef>
      </xdr:style>
    </xdr:sp>
    <xdr:clientData/>
  </xdr:twoCellAnchor>
  <xdr:twoCellAnchor>
    <xdr:from>
      <xdr:col>7</xdr:col>
      <xdr:colOff>253454</xdr:colOff>
      <xdr:row>8</xdr:row>
      <xdr:rowOff>15240</xdr:rowOff>
    </xdr:from>
    <xdr:to>
      <xdr:col>7</xdr:col>
      <xdr:colOff>685454</xdr:colOff>
      <xdr:row>10</xdr:row>
      <xdr:rowOff>96720</xdr:rowOff>
    </xdr:to>
    <xdr:sp macro="" textlink="">
      <xdr:nvSpPr>
        <xdr:cNvPr id="4" name="Rectángulo 3" descr="Money">
          <a:extLst>
            <a:ext uri="{FF2B5EF4-FFF2-40B4-BE49-F238E27FC236}">
              <a16:creationId xmlns:a16="http://schemas.microsoft.com/office/drawing/2014/main" id="{D6BAF3B5-AE2D-46A6-8515-66D68ABA6E80}"/>
            </a:ext>
          </a:extLst>
        </xdr:cNvPr>
        <xdr:cNvSpPr/>
      </xdr:nvSpPr>
      <xdr:spPr>
        <a:xfrm>
          <a:off x="7096214" y="1417320"/>
          <a:ext cx="432000" cy="432000"/>
        </a:xfrm>
        <a:prstGeom prst="rect">
          <a:avLst/>
        </a:prstGeom>
        <a: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a:blipFill>
        <a:ln>
          <a:noFill/>
        </a:ln>
      </xdr:spPr>
      <xdr:style>
        <a:lnRef idx="2">
          <a:scrgbClr r="0" g="0" b="0"/>
        </a:lnRef>
        <a:fillRef idx="1">
          <a:scrgbClr r="0" g="0" b="0"/>
        </a:fillRef>
        <a:effectRef idx="0">
          <a:schemeClr val="bg1">
            <a:hueOff val="0"/>
            <a:satOff val="0"/>
            <a:lumOff val="0"/>
            <a:alphaOff val="0"/>
          </a:schemeClr>
        </a:effectRef>
        <a:fontRef idx="minor">
          <a:schemeClr val="dk1">
            <a:hueOff val="0"/>
            <a:satOff val="0"/>
            <a:lumOff val="0"/>
            <a:alphaOff val="0"/>
          </a:schemeClr>
        </a:fontRef>
      </xdr:style>
    </xdr:sp>
    <xdr:clientData/>
  </xdr:twoCellAnchor>
  <xdr:twoCellAnchor>
    <xdr:from>
      <xdr:col>8</xdr:col>
      <xdr:colOff>246831</xdr:colOff>
      <xdr:row>8</xdr:row>
      <xdr:rowOff>15240</xdr:rowOff>
    </xdr:from>
    <xdr:to>
      <xdr:col>8</xdr:col>
      <xdr:colOff>678831</xdr:colOff>
      <xdr:row>10</xdr:row>
      <xdr:rowOff>96720</xdr:rowOff>
    </xdr:to>
    <xdr:sp macro="" textlink="">
      <xdr:nvSpPr>
        <xdr:cNvPr id="5" name="Rectángulo 4" descr="Internet">
          <a:extLst>
            <a:ext uri="{FF2B5EF4-FFF2-40B4-BE49-F238E27FC236}">
              <a16:creationId xmlns:a16="http://schemas.microsoft.com/office/drawing/2014/main" id="{2ECDBBF9-30EE-45D6-A80F-3126CE9B8445}"/>
            </a:ext>
          </a:extLst>
        </xdr:cNvPr>
        <xdr:cNvSpPr/>
      </xdr:nvSpPr>
      <xdr:spPr>
        <a:xfrm>
          <a:off x="8034471" y="1417320"/>
          <a:ext cx="432000" cy="432000"/>
        </a:xfrm>
        <a:prstGeom prst="rect">
          <a:avLst/>
        </a:prstGeom>
        <a:blipFill>
          <a:blip xmlns:r="http://schemas.openxmlformats.org/officeDocument/2006/relationships" r:embed="rId7">
            <a:extLst>
              <a:ext uri="{96DAC541-7B7A-43D3-8B79-37D633B846F1}">
                <asvg:svgBlip xmlns:asvg="http://schemas.microsoft.com/office/drawing/2016/SVG/main" r:embed="rId8"/>
              </a:ext>
            </a:extLst>
          </a:blip>
          <a:srcRect/>
          <a:stretch>
            <a:fillRect/>
          </a:stretch>
        </a:blipFill>
        <a:ln>
          <a:noFill/>
        </a:ln>
      </xdr:spPr>
      <xdr:style>
        <a:lnRef idx="2">
          <a:scrgbClr r="0" g="0" b="0"/>
        </a:lnRef>
        <a:fillRef idx="1">
          <a:scrgbClr r="0" g="0" b="0"/>
        </a:fillRef>
        <a:effectRef idx="0">
          <a:schemeClr val="bg1">
            <a:hueOff val="0"/>
            <a:satOff val="0"/>
            <a:lumOff val="0"/>
            <a:alphaOff val="0"/>
          </a:schemeClr>
        </a:effectRef>
        <a:fontRef idx="minor">
          <a:schemeClr val="dk1">
            <a:hueOff val="0"/>
            <a:satOff val="0"/>
            <a:lumOff val="0"/>
            <a:alphaOff val="0"/>
          </a:schemeClr>
        </a:fontRef>
      </xdr:style>
    </xdr:sp>
    <xdr:clientData/>
  </xdr:twoCellAnchor>
  <xdr:twoCellAnchor>
    <xdr:from>
      <xdr:col>10</xdr:col>
      <xdr:colOff>233585</xdr:colOff>
      <xdr:row>8</xdr:row>
      <xdr:rowOff>15240</xdr:rowOff>
    </xdr:from>
    <xdr:to>
      <xdr:col>10</xdr:col>
      <xdr:colOff>665585</xdr:colOff>
      <xdr:row>10</xdr:row>
      <xdr:rowOff>96720</xdr:rowOff>
    </xdr:to>
    <xdr:sp macro="" textlink="">
      <xdr:nvSpPr>
        <xdr:cNvPr id="6" name="Rectángulo 5" descr="Usuarios">
          <a:extLst>
            <a:ext uri="{FF2B5EF4-FFF2-40B4-BE49-F238E27FC236}">
              <a16:creationId xmlns:a16="http://schemas.microsoft.com/office/drawing/2014/main" id="{E4FF992E-058C-4382-90C2-272DCBB6B3BE}"/>
            </a:ext>
          </a:extLst>
        </xdr:cNvPr>
        <xdr:cNvSpPr/>
      </xdr:nvSpPr>
      <xdr:spPr>
        <a:xfrm>
          <a:off x="9910985" y="1417320"/>
          <a:ext cx="432000" cy="432000"/>
        </a:xfrm>
        <a:prstGeom prst="rect">
          <a:avLst/>
        </a:prstGeom>
        <a: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a:fillRect/>
          </a:stretch>
        </a:blipFill>
        <a:ln>
          <a:noFill/>
        </a:ln>
      </xdr:spPr>
      <xdr:style>
        <a:lnRef idx="2">
          <a:scrgbClr r="0" g="0" b="0"/>
        </a:lnRef>
        <a:fillRef idx="1">
          <a:scrgbClr r="0" g="0" b="0"/>
        </a:fillRef>
        <a:effectRef idx="0">
          <a:schemeClr val="bg1">
            <a:hueOff val="0"/>
            <a:satOff val="0"/>
            <a:lumOff val="0"/>
            <a:alphaOff val="0"/>
          </a:schemeClr>
        </a:effectRef>
        <a:fontRef idx="minor">
          <a:schemeClr val="dk1">
            <a:hueOff val="0"/>
            <a:satOff val="0"/>
            <a:lumOff val="0"/>
            <a:alphaOff val="0"/>
          </a:schemeClr>
        </a:fontRef>
      </xdr:style>
    </xdr:sp>
    <xdr:clientData/>
  </xdr:twoCellAnchor>
  <xdr:twoCellAnchor>
    <xdr:from>
      <xdr:col>11</xdr:col>
      <xdr:colOff>226964</xdr:colOff>
      <xdr:row>8</xdr:row>
      <xdr:rowOff>15240</xdr:rowOff>
    </xdr:from>
    <xdr:to>
      <xdr:col>11</xdr:col>
      <xdr:colOff>658964</xdr:colOff>
      <xdr:row>10</xdr:row>
      <xdr:rowOff>96720</xdr:rowOff>
    </xdr:to>
    <xdr:sp macro="" textlink="">
      <xdr:nvSpPr>
        <xdr:cNvPr id="7" name="Rectángulo 6" descr="Gráfico de barras con tendencia alcista">
          <a:extLst>
            <a:ext uri="{FF2B5EF4-FFF2-40B4-BE49-F238E27FC236}">
              <a16:creationId xmlns:a16="http://schemas.microsoft.com/office/drawing/2014/main" id="{B860243C-D587-424F-98B6-5648F96E7802}"/>
            </a:ext>
          </a:extLst>
        </xdr:cNvPr>
        <xdr:cNvSpPr/>
      </xdr:nvSpPr>
      <xdr:spPr>
        <a:xfrm>
          <a:off x="10849244" y="1417320"/>
          <a:ext cx="432000" cy="432000"/>
        </a:xfrm>
        <a:prstGeom prst="rect">
          <a:avLst/>
        </a:prstGeom>
        <a:blipFill>
          <a:blip xmlns:r="http://schemas.openxmlformats.org/officeDocument/2006/relationships" r:embed="rId11">
            <a:extLst>
              <a:ext uri="{96DAC541-7B7A-43D3-8B79-37D633B846F1}">
                <asvg:svgBlip xmlns:asvg="http://schemas.microsoft.com/office/drawing/2016/SVG/main" r:embed="rId12"/>
              </a:ext>
            </a:extLst>
          </a:blip>
          <a:srcRect/>
          <a:stretch>
            <a:fillRect/>
          </a:stretch>
        </a:blipFill>
        <a:ln>
          <a:noFill/>
        </a:ln>
      </xdr:spPr>
      <xdr:style>
        <a:lnRef idx="2">
          <a:scrgbClr r="0" g="0" b="0"/>
        </a:lnRef>
        <a:fillRef idx="1">
          <a:scrgbClr r="0" g="0" b="0"/>
        </a:fillRef>
        <a:effectRef idx="0">
          <a:schemeClr val="bg1">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240208</xdr:colOff>
      <xdr:row>8</xdr:row>
      <xdr:rowOff>15240</xdr:rowOff>
    </xdr:from>
    <xdr:to>
      <xdr:col>9</xdr:col>
      <xdr:colOff>672208</xdr:colOff>
      <xdr:row>10</xdr:row>
      <xdr:rowOff>96720</xdr:rowOff>
    </xdr:to>
    <xdr:sp macro="" textlink="">
      <xdr:nvSpPr>
        <xdr:cNvPr id="8" name="Rectángulo 7" descr="Investigar">
          <a:extLst>
            <a:ext uri="{FF2B5EF4-FFF2-40B4-BE49-F238E27FC236}">
              <a16:creationId xmlns:a16="http://schemas.microsoft.com/office/drawing/2014/main" id="{D8DB5A91-336E-42FD-BDFF-FDEF9A6A6F9A}"/>
            </a:ext>
          </a:extLst>
        </xdr:cNvPr>
        <xdr:cNvSpPr/>
      </xdr:nvSpPr>
      <xdr:spPr>
        <a:xfrm>
          <a:off x="8972728" y="1417320"/>
          <a:ext cx="432000" cy="432000"/>
        </a:xfrm>
        <a:prstGeom prst="rect">
          <a:avLst/>
        </a:prstGeom>
        <a: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rcRect/>
          <a:stretch>
            <a:fillRect/>
          </a:stretch>
        </a:blipFill>
        <a:ln>
          <a:noFill/>
        </a:ln>
      </xdr:spPr>
      <xdr:style>
        <a:lnRef idx="2">
          <a:scrgbClr r="0" g="0" b="0"/>
        </a:lnRef>
        <a:fillRef idx="1">
          <a:scrgbClr r="0" g="0" b="0"/>
        </a:fillRef>
        <a:effectRef idx="0">
          <a:schemeClr val="bg1">
            <a:hueOff val="0"/>
            <a:satOff val="0"/>
            <a:lumOff val="0"/>
            <a:alphaOff val="0"/>
          </a:schemeClr>
        </a:effectRef>
        <a:fontRef idx="minor">
          <a:schemeClr val="dk1">
            <a:hueOff val="0"/>
            <a:satOff val="0"/>
            <a:lumOff val="0"/>
            <a:alphaOff val="0"/>
          </a:schemeClr>
        </a:fontRef>
      </xdr:style>
      <xdr:txBody>
        <a:bodyPr/>
        <a:lstStyle/>
        <a:p>
          <a:endParaRPr lang="es-CO"/>
        </a:p>
      </xdr:txBody>
    </xdr:sp>
    <xdr:clientData/>
  </xdr:twoCellAnchor>
  <xdr:twoCellAnchor editAs="oneCell">
    <xdr:from>
      <xdr:col>1</xdr:col>
      <xdr:colOff>157620</xdr:colOff>
      <xdr:row>1</xdr:row>
      <xdr:rowOff>20460</xdr:rowOff>
    </xdr:from>
    <xdr:to>
      <xdr:col>4</xdr:col>
      <xdr:colOff>53540</xdr:colOff>
      <xdr:row>9</xdr:row>
      <xdr:rowOff>0</xdr:rowOff>
    </xdr:to>
    <xdr:pic>
      <xdr:nvPicPr>
        <xdr:cNvPr id="12" name="Imagen 11">
          <a:extLst>
            <a:ext uri="{FF2B5EF4-FFF2-40B4-BE49-F238E27FC236}">
              <a16:creationId xmlns:a16="http://schemas.microsoft.com/office/drawing/2014/main" id="{6AA099C9-E2DB-45BE-BB43-FD02B833FFB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50100" y="195720"/>
          <a:ext cx="1930460" cy="1381620"/>
        </a:xfrm>
        <a:prstGeom prst="rect">
          <a:avLst/>
        </a:prstGeom>
      </xdr:spPr>
    </xdr:pic>
    <xdr:clientData/>
  </xdr:twoCellAnchor>
  <xdr:oneCellAnchor>
    <xdr:from>
      <xdr:col>2</xdr:col>
      <xdr:colOff>451404</xdr:colOff>
      <xdr:row>1</xdr:row>
      <xdr:rowOff>68580</xdr:rowOff>
    </xdr:from>
    <xdr:ext cx="10658556" cy="741165"/>
    <xdr:sp macro="" textlink="">
      <xdr:nvSpPr>
        <xdr:cNvPr id="13" name="Rectángulo 12">
          <a:extLst>
            <a:ext uri="{FF2B5EF4-FFF2-40B4-BE49-F238E27FC236}">
              <a16:creationId xmlns:a16="http://schemas.microsoft.com/office/drawing/2014/main" id="{B9CCB31E-B988-446B-9C36-2A9E76C399CC}"/>
            </a:ext>
          </a:extLst>
        </xdr:cNvPr>
        <xdr:cNvSpPr/>
      </xdr:nvSpPr>
      <xdr:spPr>
        <a:xfrm>
          <a:off x="2036364" y="243840"/>
          <a:ext cx="10658556" cy="741165"/>
        </a:xfrm>
        <a:prstGeom prst="rect">
          <a:avLst/>
        </a:prstGeom>
        <a:noFill/>
      </xdr:spPr>
      <xdr:txBody>
        <a:bodyPr wrap="square" lIns="91440" tIns="45720" rIns="91440" bIns="45720">
          <a:spAutoFit/>
        </a:bodyPr>
        <a:lstStyle/>
        <a:p>
          <a:pPr algn="ctr"/>
          <a:r>
            <a:rPr lang="es-ES" sz="4400" b="1" cap="none" spc="0">
              <a:ln w="0"/>
              <a:solidFill>
                <a:schemeClr val="bg2">
                  <a:lumMod val="50000"/>
                </a:schemeClr>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Consolidado Riesgos Sapiencia</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3</xdr:col>
      <xdr:colOff>133350</xdr:colOff>
      <xdr:row>0</xdr:row>
      <xdr:rowOff>0</xdr:rowOff>
    </xdr:from>
    <xdr:to>
      <xdr:col>4</xdr:col>
      <xdr:colOff>441536</xdr:colOff>
      <xdr:row>1</xdr:row>
      <xdr:rowOff>322715</xdr:rowOff>
    </xdr:to>
    <xdr:pic>
      <xdr:nvPicPr>
        <xdr:cNvPr id="2" name="Imagen 1">
          <a:extLst>
            <a:ext uri="{FF2B5EF4-FFF2-40B4-BE49-F238E27FC236}">
              <a16:creationId xmlns:a16="http://schemas.microsoft.com/office/drawing/2014/main" id="{FDC967A4-1717-4BCE-8913-75E68D0EF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9715" y="0"/>
          <a:ext cx="1032086" cy="7113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266700</xdr:colOff>
      <xdr:row>0</xdr:row>
      <xdr:rowOff>38100</xdr:rowOff>
    </xdr:from>
    <xdr:to>
      <xdr:col>4</xdr:col>
      <xdr:colOff>208598</xdr:colOff>
      <xdr:row>2</xdr:row>
      <xdr:rowOff>17296</xdr:rowOff>
    </xdr:to>
    <xdr:pic>
      <xdr:nvPicPr>
        <xdr:cNvPr id="2" name="Imagen 1">
          <a:extLst>
            <a:ext uri="{FF2B5EF4-FFF2-40B4-BE49-F238E27FC236}">
              <a16:creationId xmlns:a16="http://schemas.microsoft.com/office/drawing/2014/main" id="{F73E4F20-650E-4984-92F8-0C8A27A9AE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75" y="38100"/>
          <a:ext cx="679133" cy="7069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276225</xdr:colOff>
      <xdr:row>0</xdr:row>
      <xdr:rowOff>0</xdr:rowOff>
    </xdr:from>
    <xdr:to>
      <xdr:col>4</xdr:col>
      <xdr:colOff>244794</xdr:colOff>
      <xdr:row>1</xdr:row>
      <xdr:rowOff>322716</xdr:rowOff>
    </xdr:to>
    <xdr:pic>
      <xdr:nvPicPr>
        <xdr:cNvPr id="2" name="Imagen 1">
          <a:extLst>
            <a:ext uri="{FF2B5EF4-FFF2-40B4-BE49-F238E27FC236}">
              <a16:creationId xmlns:a16="http://schemas.microsoft.com/office/drawing/2014/main" id="{79C673E7-BB35-47A2-ADC5-BB44D4FBE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8305" y="0"/>
          <a:ext cx="692469" cy="7113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390524</xdr:colOff>
      <xdr:row>0</xdr:row>
      <xdr:rowOff>0</xdr:rowOff>
    </xdr:from>
    <xdr:to>
      <xdr:col>4</xdr:col>
      <xdr:colOff>553084</xdr:colOff>
      <xdr:row>1</xdr:row>
      <xdr:rowOff>327144</xdr:rowOff>
    </xdr:to>
    <xdr:pic>
      <xdr:nvPicPr>
        <xdr:cNvPr id="2" name="Imagen 1">
          <a:extLst>
            <a:ext uri="{FF2B5EF4-FFF2-40B4-BE49-F238E27FC236}">
              <a16:creationId xmlns:a16="http://schemas.microsoft.com/office/drawing/2014/main" id="{0C7AB003-F39A-4E84-B3FD-F06F091635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604" y="0"/>
          <a:ext cx="873125" cy="7233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381000</xdr:colOff>
      <xdr:row>0</xdr:row>
      <xdr:rowOff>28575</xdr:rowOff>
    </xdr:from>
    <xdr:to>
      <xdr:col>4</xdr:col>
      <xdr:colOff>320993</xdr:colOff>
      <xdr:row>1</xdr:row>
      <xdr:rowOff>325954</xdr:rowOff>
    </xdr:to>
    <xdr:pic>
      <xdr:nvPicPr>
        <xdr:cNvPr id="2" name="Imagen 1">
          <a:extLst>
            <a:ext uri="{FF2B5EF4-FFF2-40B4-BE49-F238E27FC236}">
              <a16:creationId xmlns:a16="http://schemas.microsoft.com/office/drawing/2014/main" id="{E8B5A8FB-5018-4605-956D-28303DB6C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26670"/>
          <a:ext cx="654368" cy="6783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344784</xdr:colOff>
      <xdr:row>0</xdr:row>
      <xdr:rowOff>0</xdr:rowOff>
    </xdr:from>
    <xdr:to>
      <xdr:col>4</xdr:col>
      <xdr:colOff>474132</xdr:colOff>
      <xdr:row>2</xdr:row>
      <xdr:rowOff>1905</xdr:rowOff>
    </xdr:to>
    <xdr:pic>
      <xdr:nvPicPr>
        <xdr:cNvPr id="2" name="Imagen 1">
          <a:extLst>
            <a:ext uri="{FF2B5EF4-FFF2-40B4-BE49-F238E27FC236}">
              <a16:creationId xmlns:a16="http://schemas.microsoft.com/office/drawing/2014/main" id="{245053E5-9CE9-4BF1-88FB-0704B16195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0251" y="0"/>
          <a:ext cx="857481" cy="73850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68036</xdr:colOff>
      <xdr:row>0</xdr:row>
      <xdr:rowOff>0</xdr:rowOff>
    </xdr:from>
    <xdr:to>
      <xdr:col>4</xdr:col>
      <xdr:colOff>288608</xdr:colOff>
      <xdr:row>1</xdr:row>
      <xdr:rowOff>247106</xdr:rowOff>
    </xdr:to>
    <xdr:pic>
      <xdr:nvPicPr>
        <xdr:cNvPr id="2" name="Imagen 1">
          <a:extLst>
            <a:ext uri="{FF2B5EF4-FFF2-40B4-BE49-F238E27FC236}">
              <a16:creationId xmlns:a16="http://schemas.microsoft.com/office/drawing/2014/main" id="{A575383E-2FB3-42E4-8704-B7F01CC8A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306" y="0"/>
          <a:ext cx="944472" cy="6471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276224</xdr:colOff>
      <xdr:row>0</xdr:row>
      <xdr:rowOff>0</xdr:rowOff>
    </xdr:from>
    <xdr:to>
      <xdr:col>4</xdr:col>
      <xdr:colOff>440266</xdr:colOff>
      <xdr:row>2</xdr:row>
      <xdr:rowOff>21676</xdr:rowOff>
    </xdr:to>
    <xdr:pic>
      <xdr:nvPicPr>
        <xdr:cNvPr id="2" name="Imagen 1">
          <a:extLst>
            <a:ext uri="{FF2B5EF4-FFF2-40B4-BE49-F238E27FC236}">
              <a16:creationId xmlns:a16="http://schemas.microsoft.com/office/drawing/2014/main" id="{11E979BC-E5A2-4695-B749-24FBC97E5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1691" y="0"/>
          <a:ext cx="892175" cy="7582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916781</xdr:colOff>
      <xdr:row>0</xdr:row>
      <xdr:rowOff>0</xdr:rowOff>
    </xdr:from>
    <xdr:to>
      <xdr:col>3</xdr:col>
      <xdr:colOff>667679</xdr:colOff>
      <xdr:row>2</xdr:row>
      <xdr:rowOff>60114</xdr:rowOff>
    </xdr:to>
    <xdr:pic>
      <xdr:nvPicPr>
        <xdr:cNvPr id="2" name="Imagen 1">
          <a:extLst>
            <a:ext uri="{FF2B5EF4-FFF2-40B4-BE49-F238E27FC236}">
              <a16:creationId xmlns:a16="http://schemas.microsoft.com/office/drawing/2014/main" id="{D5B2E620-49CE-445A-95FA-DC049B9ED5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106" y="0"/>
          <a:ext cx="1156788" cy="787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381000</xdr:colOff>
      <xdr:row>0</xdr:row>
      <xdr:rowOff>19050</xdr:rowOff>
    </xdr:from>
    <xdr:to>
      <xdr:col>4</xdr:col>
      <xdr:colOff>782931</xdr:colOff>
      <xdr:row>1</xdr:row>
      <xdr:rowOff>296334</xdr:rowOff>
    </xdr:to>
    <xdr:pic>
      <xdr:nvPicPr>
        <xdr:cNvPr id="2" name="Imagen 1">
          <a:extLst>
            <a:ext uri="{FF2B5EF4-FFF2-40B4-BE49-F238E27FC236}">
              <a16:creationId xmlns:a16="http://schemas.microsoft.com/office/drawing/2014/main" id="{B0CF9AAA-9A63-4F28-8527-9D59FD5491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175" y="15240"/>
          <a:ext cx="1125831" cy="669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289560</xdr:colOff>
      <xdr:row>0</xdr:row>
      <xdr:rowOff>0</xdr:rowOff>
    </xdr:from>
    <xdr:to>
      <xdr:col>4</xdr:col>
      <xdr:colOff>624840</xdr:colOff>
      <xdr:row>1</xdr:row>
      <xdr:rowOff>268605</xdr:rowOff>
    </xdr:to>
    <xdr:pic>
      <xdr:nvPicPr>
        <xdr:cNvPr id="2" name="Imagen 1">
          <a:extLst>
            <a:ext uri="{FF2B5EF4-FFF2-40B4-BE49-F238E27FC236}">
              <a16:creationId xmlns:a16="http://schemas.microsoft.com/office/drawing/2014/main" id="{3DD07661-E71A-4E4A-994E-0141D4E08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10668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361950</xdr:colOff>
      <xdr:row>0</xdr:row>
      <xdr:rowOff>9525</xdr:rowOff>
    </xdr:from>
    <xdr:to>
      <xdr:col>4</xdr:col>
      <xdr:colOff>549275</xdr:colOff>
      <xdr:row>2</xdr:row>
      <xdr:rowOff>1389</xdr:rowOff>
    </xdr:to>
    <xdr:pic>
      <xdr:nvPicPr>
        <xdr:cNvPr id="2" name="Imagen 1">
          <a:extLst>
            <a:ext uri="{FF2B5EF4-FFF2-40B4-BE49-F238E27FC236}">
              <a16:creationId xmlns:a16="http://schemas.microsoft.com/office/drawing/2014/main" id="{6CBABAC4-6F7D-407B-973B-1F7104467C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315" y="11430"/>
          <a:ext cx="907415" cy="7233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514350</xdr:colOff>
      <xdr:row>0</xdr:row>
      <xdr:rowOff>19050</xdr:rowOff>
    </xdr:from>
    <xdr:to>
      <xdr:col>4</xdr:col>
      <xdr:colOff>492443</xdr:colOff>
      <xdr:row>1</xdr:row>
      <xdr:rowOff>249555</xdr:rowOff>
    </xdr:to>
    <xdr:pic>
      <xdr:nvPicPr>
        <xdr:cNvPr id="2" name="Imagen 1">
          <a:extLst>
            <a:ext uri="{FF2B5EF4-FFF2-40B4-BE49-F238E27FC236}">
              <a16:creationId xmlns:a16="http://schemas.microsoft.com/office/drawing/2014/main" id="{7EBD387F-7074-4E17-8E8A-CA60240432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0715" y="15240"/>
          <a:ext cx="701993" cy="6305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381000</xdr:colOff>
      <xdr:row>0</xdr:row>
      <xdr:rowOff>19050</xdr:rowOff>
    </xdr:from>
    <xdr:to>
      <xdr:col>4</xdr:col>
      <xdr:colOff>782931</xdr:colOff>
      <xdr:row>1</xdr:row>
      <xdr:rowOff>296334</xdr:rowOff>
    </xdr:to>
    <xdr:pic>
      <xdr:nvPicPr>
        <xdr:cNvPr id="2" name="Imagen 1">
          <a:extLst>
            <a:ext uri="{FF2B5EF4-FFF2-40B4-BE49-F238E27FC236}">
              <a16:creationId xmlns:a16="http://schemas.microsoft.com/office/drawing/2014/main" id="{3B2C4D18-B060-430A-BB09-DD868623EA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3080" y="19050"/>
          <a:ext cx="1125831" cy="6659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390525</xdr:colOff>
      <xdr:row>0</xdr:row>
      <xdr:rowOff>0</xdr:rowOff>
    </xdr:from>
    <xdr:to>
      <xdr:col>4</xdr:col>
      <xdr:colOff>632248</xdr:colOff>
      <xdr:row>1</xdr:row>
      <xdr:rowOff>327144</xdr:rowOff>
    </xdr:to>
    <xdr:pic>
      <xdr:nvPicPr>
        <xdr:cNvPr id="2" name="Imagen 1">
          <a:extLst>
            <a:ext uri="{FF2B5EF4-FFF2-40B4-BE49-F238E27FC236}">
              <a16:creationId xmlns:a16="http://schemas.microsoft.com/office/drawing/2014/main" id="{B25BA873-EF87-4793-9B80-5B1C77E850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605" y="0"/>
          <a:ext cx="977053" cy="7233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514350</xdr:colOff>
      <xdr:row>0</xdr:row>
      <xdr:rowOff>19050</xdr:rowOff>
    </xdr:from>
    <xdr:to>
      <xdr:col>4</xdr:col>
      <xdr:colOff>492443</xdr:colOff>
      <xdr:row>1</xdr:row>
      <xdr:rowOff>287655</xdr:rowOff>
    </xdr:to>
    <xdr:pic>
      <xdr:nvPicPr>
        <xdr:cNvPr id="2" name="Imagen 1">
          <a:extLst>
            <a:ext uri="{FF2B5EF4-FFF2-40B4-BE49-F238E27FC236}">
              <a16:creationId xmlns:a16="http://schemas.microsoft.com/office/drawing/2014/main" id="{A60EB5D1-6CEF-4CB9-ACA7-6D880D2D23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0715" y="15240"/>
          <a:ext cx="701993" cy="657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219074</xdr:colOff>
      <xdr:row>0</xdr:row>
      <xdr:rowOff>0</xdr:rowOff>
    </xdr:from>
    <xdr:to>
      <xdr:col>4</xdr:col>
      <xdr:colOff>505035</xdr:colOff>
      <xdr:row>2</xdr:row>
      <xdr:rowOff>17866</xdr:rowOff>
    </xdr:to>
    <xdr:pic>
      <xdr:nvPicPr>
        <xdr:cNvPr id="2" name="Imagen 1">
          <a:extLst>
            <a:ext uri="{FF2B5EF4-FFF2-40B4-BE49-F238E27FC236}">
              <a16:creationId xmlns:a16="http://schemas.microsoft.com/office/drawing/2014/main" id="{06B29123-39BA-40D1-830C-35CB23028E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344" y="0"/>
          <a:ext cx="1004146" cy="7531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n/Documents/Sapiencia/Riesgos%20e%20indicadores/Consolidado%20Riesgos%202020%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Riesgos/Riesgos%20Fondos%20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n/Documents/Sapiencia/Riesgos%20e%20indicadores/Cartera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1.%20Riesgos\2019\10.%20Gesti&#243;n%20Document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11.%20Riesgos\2019\Formulaci&#243;n\12.%20S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11.%20Riesgos\2019\Copia%20de%20Riesgos%20Auditor&#237;a%20Interna%20-%202019(90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iesgos Totales"/>
      <sheetName val="Direccionamiento estratégico"/>
      <sheetName val="Gestión Comunicaciones"/>
      <sheetName val="Gestión y Mejora de Calidad"/>
      <sheetName val="Atención al Ciudadano"/>
      <sheetName val="Administrativa-Contratación"/>
      <sheetName val="Administrativa"/>
      <sheetName val="Gestión Financiera"/>
      <sheetName val="Cartera"/>
      <sheetName val="Talento Humano"/>
      <sheetName val="Gestión Documental"/>
      <sheetName val="Gestión Jurídica"/>
      <sheetName val="Sistemas de Información"/>
      <sheetName val="Acceso y permanencia ES"/>
      <sheetName val="SST"/>
      <sheetName val="Auditoría Interna"/>
      <sheetName val="Riesgos Corrup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artera"/>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T"/>
      <sheetName val="Listas"/>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Lorena Guarin Herrera" id="{0F7C6EF6-C215-4AAC-9918-B4379FC5063F}" userId="d765a5d2312eb10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2" dT="2020-05-07T17:06:43.28" personId="{0F7C6EF6-C215-4AAC-9918-B4379FC5063F}" id="{B2843EA5-B0BF-43E9-B3F9-1CC316B9E95C}">
    <text>Confirmar baja ejecución con informes de Contraloría</text>
  </threadedComment>
</ThreadedComment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2.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1DAAF-E109-4D77-8DA0-69C967018B63}">
  <dimension ref="A1:D4"/>
  <sheetViews>
    <sheetView workbookViewId="0">
      <selection activeCell="F14" sqref="F14"/>
    </sheetView>
  </sheetViews>
  <sheetFormatPr baseColWidth="10" defaultRowHeight="14.4" x14ac:dyDescent="0.3"/>
  <sheetData>
    <row r="1" spans="1:4" x14ac:dyDescent="0.3">
      <c r="A1" t="s">
        <v>538</v>
      </c>
      <c r="B1" t="s">
        <v>539</v>
      </c>
      <c r="C1" t="s">
        <v>540</v>
      </c>
      <c r="D1" t="s">
        <v>541</v>
      </c>
    </row>
    <row r="2" spans="1:4" x14ac:dyDescent="0.3">
      <c r="A2">
        <v>5</v>
      </c>
      <c r="B2">
        <v>1</v>
      </c>
      <c r="D2" t="s">
        <v>542</v>
      </c>
    </row>
    <row r="3" spans="1:4" x14ac:dyDescent="0.3">
      <c r="A3">
        <v>10</v>
      </c>
      <c r="B3">
        <v>2</v>
      </c>
      <c r="D3" t="s">
        <v>532</v>
      </c>
    </row>
    <row r="4" spans="1:4" x14ac:dyDescent="0.3">
      <c r="A4">
        <v>20</v>
      </c>
      <c r="B4">
        <v>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EAAA1-E62B-4D3C-8367-F095C13DBE89}">
  <dimension ref="B1:X20"/>
  <sheetViews>
    <sheetView showGridLines="0" showRowColHeaders="0" zoomScale="80" zoomScaleNormal="8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39.6640625" customWidth="1"/>
    <col min="8" max="8" width="19.6640625" customWidth="1"/>
    <col min="9" max="9" width="16.33203125" customWidth="1"/>
    <col min="10" max="10" width="12.6640625" customWidth="1"/>
    <col min="11" max="11" width="12.88671875" bestFit="1" customWidth="1"/>
    <col min="12" max="12" width="17.44140625" customWidth="1"/>
    <col min="13" max="13" width="37.6640625" customWidth="1"/>
    <col min="14" max="14" width="28.5546875" customWidth="1"/>
    <col min="15" max="15" width="15.44140625" bestFit="1" customWidth="1"/>
    <col min="16" max="16" width="23" customWidth="1"/>
    <col min="17" max="17" width="20.5546875" customWidth="1"/>
    <col min="18" max="18" width="16.33203125" customWidth="1"/>
    <col min="19" max="19" width="14.33203125" customWidth="1"/>
    <col min="20" max="20" width="13.6640625" customWidth="1"/>
    <col min="21" max="21" width="20" bestFit="1" customWidth="1"/>
    <col min="22" max="22" width="35.5546875" customWidth="1"/>
    <col min="23" max="23" width="36.10937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37.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273" customHeight="1" x14ac:dyDescent="0.3">
      <c r="B11" s="7">
        <v>1</v>
      </c>
      <c r="C11" s="130" t="s">
        <v>255</v>
      </c>
      <c r="D11" s="112"/>
      <c r="E11" s="59" t="s">
        <v>256</v>
      </c>
      <c r="F11" s="11" t="s">
        <v>257</v>
      </c>
      <c r="G11" s="11" t="s">
        <v>258</v>
      </c>
      <c r="H11" s="4">
        <v>3</v>
      </c>
      <c r="I11" s="4">
        <v>10</v>
      </c>
      <c r="J11" s="4">
        <f>H11*I11</f>
        <v>30</v>
      </c>
      <c r="K11" s="4" t="str">
        <f>IF(J11&lt;=5,"Aceptable", IF(J11&lt;=10,"Tolerable",IF(J11&lt;=20,"Moderado",IF(J11&lt;=40,"Importante","Inaceptable"))))</f>
        <v>Importante</v>
      </c>
      <c r="L11" s="7" t="s">
        <v>57</v>
      </c>
      <c r="M11" s="11" t="s">
        <v>259</v>
      </c>
      <c r="N11" s="5" t="s">
        <v>260</v>
      </c>
      <c r="O11" s="5" t="s">
        <v>261</v>
      </c>
      <c r="P11" s="5" t="s">
        <v>262</v>
      </c>
      <c r="Q11" s="74">
        <v>3</v>
      </c>
      <c r="R11" s="74">
        <v>10</v>
      </c>
      <c r="S11" s="74">
        <f>Q11*R11</f>
        <v>30</v>
      </c>
      <c r="T11" s="6" t="str">
        <f>IF(S11&lt;=5,"Aceptable", IF(S11&lt;=10,"Tolerable",IF(S11&lt;=20,"Moderado",IF(S11&lt;=40,"Importante","Inaceptable"))))</f>
        <v>Importante</v>
      </c>
      <c r="U11" s="60" t="s">
        <v>542</v>
      </c>
      <c r="V11" s="7" t="s">
        <v>586</v>
      </c>
      <c r="W11" s="7" t="s">
        <v>587</v>
      </c>
      <c r="X11" s="7"/>
    </row>
    <row r="12" spans="2:24" ht="244.8" x14ac:dyDescent="0.3">
      <c r="B12" s="7">
        <v>2</v>
      </c>
      <c r="C12" s="112" t="s">
        <v>91</v>
      </c>
      <c r="D12" s="112"/>
      <c r="E12" s="59" t="s">
        <v>263</v>
      </c>
      <c r="F12" s="5" t="s">
        <v>264</v>
      </c>
      <c r="G12" s="5" t="s">
        <v>265</v>
      </c>
      <c r="H12" s="4">
        <v>2</v>
      </c>
      <c r="I12" s="4">
        <v>10</v>
      </c>
      <c r="J12" s="4">
        <f t="shared" ref="J12:J14" si="0">H12*I12</f>
        <v>20</v>
      </c>
      <c r="K12" s="4" t="str">
        <f t="shared" ref="K12:K14" si="1">IF(J12&lt;=5,"Aceptable", IF(J12&lt;=10,"Tolerable",IF(J12&lt;=20,"Moderado",IF(J12&lt;=40,"Importante","Inaceptable"))))</f>
        <v>Moderado</v>
      </c>
      <c r="L12" s="7" t="s">
        <v>43</v>
      </c>
      <c r="M12" s="5" t="s">
        <v>266</v>
      </c>
      <c r="N12" s="5" t="s">
        <v>267</v>
      </c>
      <c r="O12" s="5" t="s">
        <v>261</v>
      </c>
      <c r="P12" s="5" t="s">
        <v>268</v>
      </c>
      <c r="Q12" s="74">
        <v>1</v>
      </c>
      <c r="R12" s="74">
        <v>10</v>
      </c>
      <c r="S12" s="74">
        <f>Q12*R12</f>
        <v>10</v>
      </c>
      <c r="T12" s="6" t="str">
        <f>IF(S12&lt;=5,"Aceptable", IF(S12&lt;=10,"Tolerable",IF(S12&lt;=20,"Moderado",IF(S12&lt;=40,"Importante","Inaceptable"))))</f>
        <v>Tolerable</v>
      </c>
      <c r="U12" s="60" t="s">
        <v>532</v>
      </c>
      <c r="V12" s="7" t="s">
        <v>588</v>
      </c>
      <c r="W12" s="7"/>
      <c r="X12" s="7"/>
    </row>
    <row r="13" spans="2:24" ht="172.8" x14ac:dyDescent="0.3">
      <c r="B13" s="7">
        <v>3</v>
      </c>
      <c r="C13" s="112" t="s">
        <v>76</v>
      </c>
      <c r="D13" s="112"/>
      <c r="E13" s="59" t="s">
        <v>269</v>
      </c>
      <c r="F13" s="5" t="s">
        <v>270</v>
      </c>
      <c r="G13" s="5" t="s">
        <v>271</v>
      </c>
      <c r="H13" s="4">
        <v>1</v>
      </c>
      <c r="I13" s="4">
        <v>20</v>
      </c>
      <c r="J13" s="4">
        <f t="shared" si="0"/>
        <v>20</v>
      </c>
      <c r="K13" s="4" t="str">
        <f t="shared" si="1"/>
        <v>Moderado</v>
      </c>
      <c r="L13" s="7" t="s">
        <v>57</v>
      </c>
      <c r="M13" s="5" t="s">
        <v>272</v>
      </c>
      <c r="N13" s="5" t="s">
        <v>267</v>
      </c>
      <c r="O13" s="5" t="s">
        <v>261</v>
      </c>
      <c r="P13" s="5" t="s">
        <v>273</v>
      </c>
      <c r="Q13" s="74">
        <v>1</v>
      </c>
      <c r="R13" s="74">
        <v>10</v>
      </c>
      <c r="S13" s="74">
        <f>Q13*R13</f>
        <v>10</v>
      </c>
      <c r="T13" s="6" t="str">
        <f>IF(S13&lt;=5,"Aceptable", IF(S13&lt;=10,"Tolerable",IF(S13&lt;=20,"Moderado",IF(S13&lt;=40,"Importante","Inaceptable"))))</f>
        <v>Tolerable</v>
      </c>
      <c r="U13" s="60" t="s">
        <v>532</v>
      </c>
      <c r="V13" s="7" t="s">
        <v>589</v>
      </c>
      <c r="W13" s="7"/>
      <c r="X13" s="7"/>
    </row>
    <row r="14" spans="2:24" ht="138" customHeight="1" x14ac:dyDescent="0.3">
      <c r="B14" s="7">
        <v>4</v>
      </c>
      <c r="C14" s="112" t="s">
        <v>62</v>
      </c>
      <c r="D14" s="112"/>
      <c r="E14" s="59" t="s">
        <v>274</v>
      </c>
      <c r="F14" s="5" t="s">
        <v>275</v>
      </c>
      <c r="G14" s="11" t="s">
        <v>276</v>
      </c>
      <c r="H14" s="4">
        <v>2</v>
      </c>
      <c r="I14" s="4">
        <v>10</v>
      </c>
      <c r="J14" s="4">
        <f t="shared" si="0"/>
        <v>20</v>
      </c>
      <c r="K14" s="4" t="str">
        <f t="shared" si="1"/>
        <v>Moderado</v>
      </c>
      <c r="L14" s="7" t="s">
        <v>57</v>
      </c>
      <c r="M14" s="5" t="s">
        <v>277</v>
      </c>
      <c r="N14" s="5" t="s">
        <v>260</v>
      </c>
      <c r="O14" s="5" t="s">
        <v>261</v>
      </c>
      <c r="P14" s="5" t="s">
        <v>278</v>
      </c>
      <c r="Q14" s="74">
        <v>2</v>
      </c>
      <c r="R14" s="74">
        <v>5</v>
      </c>
      <c r="S14" s="60">
        <f>Q14*R14</f>
        <v>10</v>
      </c>
      <c r="T14" s="6" t="str">
        <f>IF(S14&lt;=5,"Aceptable", IF(S14&lt;=10,"Tolerable",IF(S14&lt;=20,"Moderado",IF(S14&lt;=40,"Importante","Inaceptable"))))</f>
        <v>Tolerable</v>
      </c>
      <c r="U14" s="60" t="s">
        <v>532</v>
      </c>
      <c r="V14" s="7" t="s">
        <v>590</v>
      </c>
      <c r="W14" s="7" t="s">
        <v>591</v>
      </c>
      <c r="X14" s="7"/>
    </row>
    <row r="15" spans="2:24" ht="15" customHeight="1" x14ac:dyDescent="0.3"/>
    <row r="16" spans="2:24" ht="15" customHeight="1" x14ac:dyDescent="0.3">
      <c r="B16" s="87" t="s">
        <v>83</v>
      </c>
      <c r="C16" s="88"/>
      <c r="D16" s="88"/>
      <c r="E16" s="88"/>
      <c r="F16" s="88"/>
      <c r="G16" s="89"/>
      <c r="H16" s="90" t="s">
        <v>84</v>
      </c>
      <c r="I16" s="90"/>
      <c r="J16" s="90"/>
      <c r="K16" s="90"/>
      <c r="L16" s="90"/>
      <c r="M16" s="90"/>
      <c r="N16" s="90" t="s">
        <v>85</v>
      </c>
      <c r="O16" s="90"/>
      <c r="P16" s="90"/>
      <c r="Q16" s="90"/>
      <c r="R16" s="90"/>
    </row>
    <row r="17" spans="2:18" ht="15" customHeight="1" x14ac:dyDescent="0.3">
      <c r="B17" s="87" t="s">
        <v>86</v>
      </c>
      <c r="C17" s="88"/>
      <c r="D17" s="88"/>
      <c r="E17" s="88"/>
      <c r="F17" s="88"/>
      <c r="G17" s="89"/>
      <c r="H17" s="91" t="s">
        <v>87</v>
      </c>
      <c r="I17" s="91"/>
      <c r="J17" s="91"/>
      <c r="K17" s="91"/>
      <c r="L17" s="91"/>
      <c r="M17" s="91"/>
      <c r="N17" s="91" t="s">
        <v>88</v>
      </c>
      <c r="O17" s="91"/>
      <c r="P17" s="91"/>
      <c r="Q17" s="91"/>
      <c r="R17" s="91"/>
    </row>
    <row r="20" spans="2:18" ht="21" x14ac:dyDescent="0.4">
      <c r="C20" s="25"/>
    </row>
  </sheetData>
  <mergeCells count="43">
    <mergeCell ref="B1:E2"/>
    <mergeCell ref="F1:O2"/>
    <mergeCell ref="P1:R1"/>
    <mergeCell ref="P2:R2"/>
    <mergeCell ref="B3:O3"/>
    <mergeCell ref="P3:R3"/>
    <mergeCell ref="B4:G4"/>
    <mergeCell ref="P4:R4"/>
    <mergeCell ref="B6:T7"/>
    <mergeCell ref="U6:X8"/>
    <mergeCell ref="B8:B10"/>
    <mergeCell ref="C8:D10"/>
    <mergeCell ref="E8:E10"/>
    <mergeCell ref="F8:F10"/>
    <mergeCell ref="G8:G10"/>
    <mergeCell ref="H8:K8"/>
    <mergeCell ref="W9:W10"/>
    <mergeCell ref="L8:L10"/>
    <mergeCell ref="M8:P8"/>
    <mergeCell ref="Q8:T8"/>
    <mergeCell ref="H9:H10"/>
    <mergeCell ref="I9:I10"/>
    <mergeCell ref="J9:K10"/>
    <mergeCell ref="M9:M10"/>
    <mergeCell ref="N9:N10"/>
    <mergeCell ref="O9:O10"/>
    <mergeCell ref="P9:P10"/>
    <mergeCell ref="B17:G17"/>
    <mergeCell ref="H17:M17"/>
    <mergeCell ref="N17:R17"/>
    <mergeCell ref="X9:X10"/>
    <mergeCell ref="C11:D11"/>
    <mergeCell ref="C12:D12"/>
    <mergeCell ref="C13:D13"/>
    <mergeCell ref="C14:D14"/>
    <mergeCell ref="B16:G16"/>
    <mergeCell ref="H16:M16"/>
    <mergeCell ref="N16:R16"/>
    <mergeCell ref="Q9:Q10"/>
    <mergeCell ref="R9:R10"/>
    <mergeCell ref="S9:T10"/>
    <mergeCell ref="U9:U10"/>
    <mergeCell ref="V9:V10"/>
  </mergeCells>
  <conditionalFormatting sqref="H15 H18">
    <cfRule type="cellIs" dxfId="955" priority="47" operator="equal">
      <formula>2</formula>
    </cfRule>
  </conditionalFormatting>
  <conditionalFormatting sqref="H11:H14">
    <cfRule type="cellIs" dxfId="954" priority="44" operator="equal">
      <formula>1</formula>
    </cfRule>
    <cfRule type="cellIs" dxfId="953" priority="45" operator="equal">
      <formula>2</formula>
    </cfRule>
    <cfRule type="cellIs" dxfId="952" priority="46" operator="equal">
      <formula>3</formula>
    </cfRule>
  </conditionalFormatting>
  <conditionalFormatting sqref="I11:I14">
    <cfRule type="cellIs" dxfId="951" priority="41" operator="equal">
      <formula>5</formula>
    </cfRule>
    <cfRule type="cellIs" dxfId="950" priority="42" operator="equal">
      <formula>10</formula>
    </cfRule>
    <cfRule type="cellIs" dxfId="949" priority="43" operator="equal">
      <formula>20</formula>
    </cfRule>
  </conditionalFormatting>
  <conditionalFormatting sqref="J11:J14">
    <cfRule type="cellIs" dxfId="948" priority="24" operator="equal">
      <formula>20</formula>
    </cfRule>
    <cfRule type="cellIs" dxfId="947" priority="31" operator="equal">
      <formula>5</formula>
    </cfRule>
    <cfRule type="cellIs" dxfId="946" priority="32" operator="equal">
      <formula>5</formula>
    </cfRule>
    <cfRule type="cellIs" dxfId="945" priority="33" operator="equal">
      <formula>10</formula>
    </cfRule>
    <cfRule type="cellIs" dxfId="944" priority="34" operator="equal">
      <formula>10</formula>
    </cfRule>
    <cfRule type="cellIs" dxfId="943" priority="35" operator="equal">
      <formula>60</formula>
    </cfRule>
    <cfRule type="cellIs" dxfId="942" priority="36" operator="equal">
      <formula>40</formula>
    </cfRule>
    <cfRule type="cellIs" dxfId="941" priority="37" operator="equal">
      <formula>30</formula>
    </cfRule>
    <cfRule type="cellIs" dxfId="940" priority="38" operator="equal">
      <formula>15</formula>
    </cfRule>
    <cfRule type="cellIs" dxfId="939" priority="40" operator="equal">
      <formula>"15, 20, "</formula>
    </cfRule>
  </conditionalFormatting>
  <conditionalFormatting sqref="J11:J14">
    <cfRule type="cellIs" dxfId="938" priority="39" operator="equal">
      <formula>15</formula>
    </cfRule>
  </conditionalFormatting>
  <conditionalFormatting sqref="K11:K14">
    <cfRule type="containsText" dxfId="937" priority="25" operator="containsText" text="Inaceptable">
      <formula>NOT(ISERROR(SEARCH("Inaceptable",K11)))</formula>
    </cfRule>
    <cfRule type="containsText" dxfId="936" priority="26" operator="containsText" text="Importante">
      <formula>NOT(ISERROR(SEARCH("Importante",K11)))</formula>
    </cfRule>
    <cfRule type="containsText" dxfId="935" priority="27" operator="containsText" text="Moderado">
      <formula>NOT(ISERROR(SEARCH("Moderado",K11)))</formula>
    </cfRule>
    <cfRule type="containsText" dxfId="934" priority="28" operator="containsText" text="Tolerable">
      <formula>NOT(ISERROR(SEARCH("Tolerable",K11)))</formula>
    </cfRule>
    <cfRule type="containsText" dxfId="933" priority="29" operator="containsText" text="Aceptable">
      <formula>NOT(ISERROR(SEARCH("Aceptable",K11)))</formula>
    </cfRule>
    <cfRule type="containsText" dxfId="932" priority="30" operator="containsText" text="Inaceptable">
      <formula>NOT(ISERROR(SEARCH("Inaceptable",K11)))</formula>
    </cfRule>
  </conditionalFormatting>
  <conditionalFormatting sqref="T11:T14">
    <cfRule type="containsText" dxfId="931" priority="18" operator="containsText" text="Inaceptable">
      <formula>NOT(ISERROR(SEARCH("Inaceptable",T11)))</formula>
    </cfRule>
    <cfRule type="containsText" dxfId="930" priority="19" operator="containsText" text="Importante">
      <formula>NOT(ISERROR(SEARCH("Importante",T11)))</formula>
    </cfRule>
    <cfRule type="containsText" dxfId="929" priority="20" operator="containsText" text="Moderado">
      <formula>NOT(ISERROR(SEARCH("Moderado",T11)))</formula>
    </cfRule>
    <cfRule type="containsText" dxfId="928" priority="21" operator="containsText" text="Tolerable">
      <formula>NOT(ISERROR(SEARCH("Tolerable",T11)))</formula>
    </cfRule>
    <cfRule type="containsText" dxfId="927" priority="22" operator="containsText" text="Aceptable">
      <formula>NOT(ISERROR(SEARCH("Aceptable",T11)))</formula>
    </cfRule>
    <cfRule type="containsText" dxfId="926" priority="23" operator="containsText" text="Inaceptable">
      <formula>NOT(ISERROR(SEARCH("Inaceptable",T11)))</formula>
    </cfRule>
  </conditionalFormatting>
  <conditionalFormatting sqref="Q11:Q14">
    <cfRule type="cellIs" dxfId="925" priority="15" operator="equal">
      <formula>1</formula>
    </cfRule>
    <cfRule type="cellIs" dxfId="924" priority="16" operator="equal">
      <formula>2</formula>
    </cfRule>
    <cfRule type="cellIs" dxfId="923" priority="17" operator="equal">
      <formula>3</formula>
    </cfRule>
  </conditionalFormatting>
  <conditionalFormatting sqref="R11:R14">
    <cfRule type="cellIs" dxfId="922" priority="12" operator="equal">
      <formula>5</formula>
    </cfRule>
    <cfRule type="cellIs" dxfId="921" priority="13" operator="equal">
      <formula>10</formula>
    </cfRule>
    <cfRule type="cellIs" dxfId="920" priority="14" operator="equal">
      <formula>20</formula>
    </cfRule>
  </conditionalFormatting>
  <conditionalFormatting sqref="S11:S13">
    <cfRule type="cellIs" dxfId="919" priority="1" operator="equal">
      <formula>20</formula>
    </cfRule>
    <cfRule type="cellIs" dxfId="918" priority="2" operator="equal">
      <formula>5</formula>
    </cfRule>
    <cfRule type="cellIs" dxfId="917" priority="3" operator="equal">
      <formula>5</formula>
    </cfRule>
    <cfRule type="cellIs" dxfId="916" priority="4" operator="equal">
      <formula>10</formula>
    </cfRule>
    <cfRule type="cellIs" dxfId="915" priority="5" operator="equal">
      <formula>10</formula>
    </cfRule>
    <cfRule type="cellIs" dxfId="914" priority="6" operator="equal">
      <formula>60</formula>
    </cfRule>
    <cfRule type="cellIs" dxfId="913" priority="7" operator="equal">
      <formula>40</formula>
    </cfRule>
    <cfRule type="cellIs" dxfId="912" priority="8" operator="equal">
      <formula>30</formula>
    </cfRule>
    <cfRule type="cellIs" dxfId="911" priority="9" operator="equal">
      <formula>15</formula>
    </cfRule>
    <cfRule type="cellIs" dxfId="910" priority="11" operator="equal">
      <formula>"15, 20, "</formula>
    </cfRule>
  </conditionalFormatting>
  <conditionalFormatting sqref="S11:S13">
    <cfRule type="cellIs" dxfId="909" priority="10" operator="equal">
      <formula>15</formula>
    </cfRule>
  </conditionalFormatting>
  <dataValidations count="2">
    <dataValidation type="list" allowBlank="1" showInputMessage="1" showErrorMessage="1" sqref="U11:U14" xr:uid="{3A47DD96-074F-4B13-8F77-5FA560638345}">
      <formula1>Estado</formula1>
    </dataValidation>
    <dataValidation type="list" allowBlank="1" showInputMessage="1" showErrorMessage="1" sqref="R11:R14" xr:uid="{61B239F9-9B10-4402-8C79-7C2061B280F5}">
      <formula1>Impacto</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158A723-69B7-42F9-AAC0-CCB8A9B9327D}">
          <x14:formula1>
            <xm:f>Hoja1!$B$2:$B$4</xm:f>
          </x14:formula1>
          <xm:sqref>Q11:Q14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B79C-1011-4F47-BC76-8B137CF96B7C}">
  <dimension ref="B1:X24"/>
  <sheetViews>
    <sheetView showGridLines="0" showRowColHeaders="0" zoomScale="80" zoomScaleNormal="8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29.44140625" customWidth="1"/>
    <col min="8" max="8" width="20.33203125" customWidth="1"/>
    <col min="9" max="9" width="13.33203125" customWidth="1"/>
    <col min="10" max="10" width="8.6640625" customWidth="1"/>
    <col min="11" max="11" width="12.88671875" bestFit="1" customWidth="1"/>
    <col min="12" max="12" width="17.44140625" customWidth="1"/>
    <col min="13" max="13" width="32" customWidth="1"/>
    <col min="14" max="14" width="28.5546875" customWidth="1"/>
    <col min="15" max="15" width="17.88671875" customWidth="1"/>
    <col min="16" max="16" width="20.109375" customWidth="1"/>
    <col min="17" max="17" width="20" customWidth="1"/>
    <col min="18" max="18" width="15" customWidth="1"/>
    <col min="19" max="19" width="9.109375" customWidth="1"/>
    <col min="20" max="20" width="13.6640625" customWidth="1"/>
    <col min="21" max="21" width="20" bestFit="1" customWidth="1"/>
    <col min="22" max="22" width="35.5546875" customWidth="1"/>
    <col min="23" max="23" width="33.664062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45.7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158.4" x14ac:dyDescent="0.3">
      <c r="B11" s="7">
        <v>1</v>
      </c>
      <c r="C11" s="110" t="s">
        <v>39</v>
      </c>
      <c r="D11" s="111"/>
      <c r="E11" s="34" t="s">
        <v>279</v>
      </c>
      <c r="F11" s="5" t="s">
        <v>280</v>
      </c>
      <c r="G11" s="5" t="s">
        <v>281</v>
      </c>
      <c r="H11" s="4">
        <v>1</v>
      </c>
      <c r="I11" s="4">
        <v>20</v>
      </c>
      <c r="J11" s="4">
        <f>H11*I11</f>
        <v>20</v>
      </c>
      <c r="K11" s="4" t="str">
        <f>IF(J11&lt;=5,"Aceptable", IF(J11&lt;=10,"Tolerable",IF(J11&lt;=20,"Moderado",IF(J11&lt;=40,"Importante","Inaceptable"))))</f>
        <v>Moderado</v>
      </c>
      <c r="L11" s="7" t="s">
        <v>43</v>
      </c>
      <c r="M11" s="5" t="s">
        <v>282</v>
      </c>
      <c r="N11" s="5" t="s">
        <v>283</v>
      </c>
      <c r="O11" s="13" t="s">
        <v>242</v>
      </c>
      <c r="P11" s="5" t="s">
        <v>284</v>
      </c>
      <c r="Q11" s="74">
        <v>1</v>
      </c>
      <c r="R11" s="74">
        <v>20</v>
      </c>
      <c r="S11" s="74">
        <f t="shared" ref="S11:S16" si="0">Q11*R11</f>
        <v>20</v>
      </c>
      <c r="T11" s="6" t="str">
        <f t="shared" ref="T11:T16" si="1">IF(S11&lt;=5,"Aceptable", IF(S11&lt;=10,"Tolerable",IF(S11&lt;=20,"Moderado",IF(S11&lt;=40,"Importante","Inaceptable"))))</f>
        <v>Moderado</v>
      </c>
      <c r="U11" s="60" t="s">
        <v>532</v>
      </c>
      <c r="V11" s="7" t="s">
        <v>592</v>
      </c>
      <c r="W11" s="7"/>
      <c r="X11" s="7"/>
    </row>
    <row r="12" spans="2:24" ht="150.75" customHeight="1" x14ac:dyDescent="0.3">
      <c r="B12" s="7">
        <v>2</v>
      </c>
      <c r="C12" s="110" t="s">
        <v>62</v>
      </c>
      <c r="D12" s="111"/>
      <c r="E12" s="20" t="s">
        <v>285</v>
      </c>
      <c r="F12" s="5" t="s">
        <v>286</v>
      </c>
      <c r="G12" s="5" t="s">
        <v>287</v>
      </c>
      <c r="H12" s="4">
        <v>2</v>
      </c>
      <c r="I12" s="4">
        <v>10</v>
      </c>
      <c r="J12" s="4">
        <f t="shared" ref="J12:J16" si="2">H12*I12</f>
        <v>20</v>
      </c>
      <c r="K12" s="4" t="str">
        <f t="shared" ref="K12:K16" si="3">IF(J12&lt;=5,"Aceptable", IF(J12&lt;=10,"Tolerable",IF(J12&lt;=20,"Moderado",IF(J12&lt;=40,"Importante","Inaceptable"))))</f>
        <v>Moderado</v>
      </c>
      <c r="L12" s="7" t="s">
        <v>43</v>
      </c>
      <c r="M12" s="5" t="s">
        <v>288</v>
      </c>
      <c r="N12" s="7" t="s">
        <v>289</v>
      </c>
      <c r="O12" s="13" t="s">
        <v>290</v>
      </c>
      <c r="P12" s="5" t="s">
        <v>291</v>
      </c>
      <c r="Q12" s="74">
        <v>2</v>
      </c>
      <c r="R12" s="74">
        <v>10</v>
      </c>
      <c r="S12" s="74">
        <f t="shared" si="0"/>
        <v>20</v>
      </c>
      <c r="T12" s="6" t="str">
        <f t="shared" si="1"/>
        <v>Moderado</v>
      </c>
      <c r="U12" s="60" t="s">
        <v>532</v>
      </c>
      <c r="V12" s="7" t="s">
        <v>593</v>
      </c>
      <c r="W12" s="7"/>
      <c r="X12" s="7"/>
    </row>
    <row r="13" spans="2:24" ht="128.25" customHeight="1" x14ac:dyDescent="0.3">
      <c r="B13" s="7">
        <v>3</v>
      </c>
      <c r="C13" s="110" t="s">
        <v>62</v>
      </c>
      <c r="D13" s="111"/>
      <c r="E13" s="34" t="s">
        <v>292</v>
      </c>
      <c r="F13" s="5" t="s">
        <v>293</v>
      </c>
      <c r="G13" s="5" t="s">
        <v>294</v>
      </c>
      <c r="H13" s="4">
        <v>2</v>
      </c>
      <c r="I13" s="4">
        <v>10</v>
      </c>
      <c r="J13" s="4">
        <f t="shared" si="2"/>
        <v>20</v>
      </c>
      <c r="K13" s="4" t="str">
        <f t="shared" si="3"/>
        <v>Moderado</v>
      </c>
      <c r="L13" s="7" t="s">
        <v>43</v>
      </c>
      <c r="M13" s="5" t="s">
        <v>295</v>
      </c>
      <c r="N13" s="7" t="s">
        <v>289</v>
      </c>
      <c r="O13" s="13" t="s">
        <v>290</v>
      </c>
      <c r="P13" s="5" t="s">
        <v>296</v>
      </c>
      <c r="Q13" s="74">
        <v>2</v>
      </c>
      <c r="R13" s="74">
        <v>10</v>
      </c>
      <c r="S13" s="74">
        <f t="shared" si="0"/>
        <v>20</v>
      </c>
      <c r="T13" s="6" t="str">
        <f t="shared" si="1"/>
        <v>Moderado</v>
      </c>
      <c r="U13" s="60" t="s">
        <v>532</v>
      </c>
      <c r="V13" s="7" t="s">
        <v>594</v>
      </c>
      <c r="W13" s="65" t="s">
        <v>660</v>
      </c>
      <c r="X13" s="7"/>
    </row>
    <row r="14" spans="2:24" ht="173.25" customHeight="1" x14ac:dyDescent="0.3">
      <c r="B14" s="7">
        <v>4</v>
      </c>
      <c r="C14" s="110" t="s">
        <v>92</v>
      </c>
      <c r="D14" s="111"/>
      <c r="E14" s="79" t="s">
        <v>297</v>
      </c>
      <c r="F14" s="11" t="s">
        <v>298</v>
      </c>
      <c r="G14" s="11" t="s">
        <v>299</v>
      </c>
      <c r="H14" s="4">
        <v>3</v>
      </c>
      <c r="I14" s="4">
        <v>20</v>
      </c>
      <c r="J14" s="4">
        <f t="shared" si="2"/>
        <v>60</v>
      </c>
      <c r="K14" s="4" t="str">
        <f t="shared" si="3"/>
        <v>Inaceptable</v>
      </c>
      <c r="L14" s="7" t="s">
        <v>57</v>
      </c>
      <c r="M14" s="11" t="s">
        <v>300</v>
      </c>
      <c r="N14" s="7" t="s">
        <v>289</v>
      </c>
      <c r="O14" s="13" t="s">
        <v>290</v>
      </c>
      <c r="P14" s="5" t="s">
        <v>301</v>
      </c>
      <c r="Q14" s="74">
        <v>1</v>
      </c>
      <c r="R14" s="74">
        <v>20</v>
      </c>
      <c r="S14" s="74">
        <f t="shared" si="0"/>
        <v>20</v>
      </c>
      <c r="T14" s="6" t="str">
        <f t="shared" si="1"/>
        <v>Moderado</v>
      </c>
      <c r="U14" s="60" t="s">
        <v>532</v>
      </c>
      <c r="V14" s="7" t="s">
        <v>595</v>
      </c>
      <c r="W14" s="7"/>
      <c r="X14" s="7"/>
    </row>
    <row r="15" spans="2:24" s="29" customFormat="1" ht="127.5" customHeight="1" x14ac:dyDescent="0.3">
      <c r="B15" s="21">
        <v>5</v>
      </c>
      <c r="C15" s="124" t="s">
        <v>76</v>
      </c>
      <c r="D15" s="125"/>
      <c r="E15" s="79" t="s">
        <v>302</v>
      </c>
      <c r="F15" s="11" t="s">
        <v>303</v>
      </c>
      <c r="G15" s="11" t="s">
        <v>304</v>
      </c>
      <c r="H15" s="22">
        <v>2</v>
      </c>
      <c r="I15" s="22">
        <v>20</v>
      </c>
      <c r="J15" s="22">
        <f t="shared" si="2"/>
        <v>40</v>
      </c>
      <c r="K15" s="22" t="str">
        <f t="shared" si="3"/>
        <v>Importante</v>
      </c>
      <c r="L15" s="21" t="s">
        <v>57</v>
      </c>
      <c r="M15" s="11" t="s">
        <v>305</v>
      </c>
      <c r="N15" s="26"/>
      <c r="O15" s="27"/>
      <c r="P15" s="28"/>
      <c r="Q15" s="22">
        <v>2</v>
      </c>
      <c r="R15" s="22">
        <v>20</v>
      </c>
      <c r="S15" s="74">
        <f t="shared" si="0"/>
        <v>40</v>
      </c>
      <c r="T15" s="6" t="str">
        <f t="shared" si="1"/>
        <v>Importante</v>
      </c>
      <c r="U15" s="60" t="s">
        <v>532</v>
      </c>
      <c r="V15" s="65" t="s">
        <v>596</v>
      </c>
      <c r="W15" s="26"/>
      <c r="X15" s="26"/>
    </row>
    <row r="16" spans="2:24" ht="158.4" x14ac:dyDescent="0.3">
      <c r="B16" s="7">
        <v>6</v>
      </c>
      <c r="C16" s="110" t="s">
        <v>76</v>
      </c>
      <c r="D16" s="111"/>
      <c r="E16" s="34" t="s">
        <v>306</v>
      </c>
      <c r="F16" s="5" t="s">
        <v>528</v>
      </c>
      <c r="G16" s="5" t="s">
        <v>307</v>
      </c>
      <c r="H16" s="4">
        <v>2</v>
      </c>
      <c r="I16" s="4">
        <v>20</v>
      </c>
      <c r="J16" s="4">
        <f t="shared" si="2"/>
        <v>40</v>
      </c>
      <c r="K16" s="4" t="str">
        <f t="shared" si="3"/>
        <v>Importante</v>
      </c>
      <c r="L16" s="7" t="s">
        <v>57</v>
      </c>
      <c r="M16" s="5" t="s">
        <v>529</v>
      </c>
      <c r="N16" s="7" t="s">
        <v>289</v>
      </c>
      <c r="O16" s="13" t="s">
        <v>290</v>
      </c>
      <c r="P16" s="5" t="s">
        <v>308</v>
      </c>
      <c r="Q16" s="74">
        <v>2</v>
      </c>
      <c r="R16" s="74">
        <v>20</v>
      </c>
      <c r="S16" s="74">
        <f t="shared" si="0"/>
        <v>40</v>
      </c>
      <c r="T16" s="6" t="str">
        <f t="shared" si="1"/>
        <v>Importante</v>
      </c>
      <c r="U16" s="60" t="s">
        <v>532</v>
      </c>
      <c r="V16" s="7" t="s">
        <v>597</v>
      </c>
      <c r="W16" s="7"/>
      <c r="X16" s="7"/>
    </row>
    <row r="17" spans="2:18" ht="15" customHeight="1" x14ac:dyDescent="0.3"/>
    <row r="18" spans="2:18" ht="15" customHeight="1" x14ac:dyDescent="0.3">
      <c r="B18" s="87" t="s">
        <v>83</v>
      </c>
      <c r="C18" s="88"/>
      <c r="D18" s="88"/>
      <c r="E18" s="88"/>
      <c r="F18" s="88"/>
      <c r="G18" s="89"/>
      <c r="H18" s="90" t="s">
        <v>84</v>
      </c>
      <c r="I18" s="90"/>
      <c r="J18" s="90"/>
      <c r="K18" s="90"/>
      <c r="L18" s="90"/>
      <c r="M18" s="90"/>
      <c r="N18" s="90" t="s">
        <v>85</v>
      </c>
      <c r="O18" s="90"/>
      <c r="P18" s="90"/>
      <c r="Q18" s="90"/>
      <c r="R18" s="90"/>
    </row>
    <row r="19" spans="2:18" ht="15" customHeight="1" x14ac:dyDescent="0.3">
      <c r="B19" s="87" t="s">
        <v>86</v>
      </c>
      <c r="C19" s="88"/>
      <c r="D19" s="88"/>
      <c r="E19" s="88"/>
      <c r="F19" s="88"/>
      <c r="G19" s="89"/>
      <c r="H19" s="91" t="s">
        <v>87</v>
      </c>
      <c r="I19" s="91"/>
      <c r="J19" s="91"/>
      <c r="K19" s="91"/>
      <c r="L19" s="91"/>
      <c r="M19" s="91"/>
      <c r="N19" s="91" t="s">
        <v>88</v>
      </c>
      <c r="O19" s="91"/>
      <c r="P19" s="91"/>
      <c r="Q19" s="91"/>
      <c r="R19" s="91"/>
    </row>
    <row r="24" spans="2:18" x14ac:dyDescent="0.3">
      <c r="E24" s="9"/>
      <c r="F24" s="9"/>
      <c r="G24" s="9"/>
    </row>
  </sheetData>
  <mergeCells count="45">
    <mergeCell ref="B1:E2"/>
    <mergeCell ref="F1:O2"/>
    <mergeCell ref="P1:R1"/>
    <mergeCell ref="P2:R2"/>
    <mergeCell ref="B3:O3"/>
    <mergeCell ref="P3:R3"/>
    <mergeCell ref="B4:G4"/>
    <mergeCell ref="P4:R4"/>
    <mergeCell ref="B6:T7"/>
    <mergeCell ref="U6:X8"/>
    <mergeCell ref="B8:B10"/>
    <mergeCell ref="C8:D10"/>
    <mergeCell ref="E8:E10"/>
    <mergeCell ref="F8:F10"/>
    <mergeCell ref="G8:G10"/>
    <mergeCell ref="H8:K8"/>
    <mergeCell ref="X9:X10"/>
    <mergeCell ref="C15:D15"/>
    <mergeCell ref="Q9:Q10"/>
    <mergeCell ref="R9:R10"/>
    <mergeCell ref="S9:T10"/>
    <mergeCell ref="U9:U10"/>
    <mergeCell ref="L8:L10"/>
    <mergeCell ref="M8:P8"/>
    <mergeCell ref="Q8:T8"/>
    <mergeCell ref="H9:H10"/>
    <mergeCell ref="I9:I10"/>
    <mergeCell ref="J9:K10"/>
    <mergeCell ref="M9:M10"/>
    <mergeCell ref="N9:N10"/>
    <mergeCell ref="O9:O10"/>
    <mergeCell ref="P9:P10"/>
    <mergeCell ref="C11:D11"/>
    <mergeCell ref="C12:D12"/>
    <mergeCell ref="C13:D13"/>
    <mergeCell ref="C14:D14"/>
    <mergeCell ref="V9:V10"/>
    <mergeCell ref="W9:W10"/>
    <mergeCell ref="C16:D16"/>
    <mergeCell ref="B18:G18"/>
    <mergeCell ref="H18:M18"/>
    <mergeCell ref="N18:R18"/>
    <mergeCell ref="B19:G19"/>
    <mergeCell ref="H19:M19"/>
    <mergeCell ref="N19:R19"/>
  </mergeCells>
  <conditionalFormatting sqref="H17 H20">
    <cfRule type="cellIs" dxfId="908" priority="93" operator="equal">
      <formula>2</formula>
    </cfRule>
  </conditionalFormatting>
  <conditionalFormatting sqref="H11:H14 H16">
    <cfRule type="cellIs" dxfId="907" priority="67" operator="equal">
      <formula>1</formula>
    </cfRule>
    <cfRule type="cellIs" dxfId="906" priority="68" operator="equal">
      <formula>2</formula>
    </cfRule>
    <cfRule type="cellIs" dxfId="905" priority="69" operator="equal">
      <formula>3</formula>
    </cfRule>
  </conditionalFormatting>
  <conditionalFormatting sqref="I11:I14 I16">
    <cfRule type="cellIs" dxfId="904" priority="64" operator="equal">
      <formula>5</formula>
    </cfRule>
    <cfRule type="cellIs" dxfId="903" priority="65" operator="equal">
      <formula>10</formula>
    </cfRule>
    <cfRule type="cellIs" dxfId="902" priority="66" operator="equal">
      <formula>20</formula>
    </cfRule>
  </conditionalFormatting>
  <conditionalFormatting sqref="J11:J14 J16">
    <cfRule type="cellIs" dxfId="901" priority="47" operator="equal">
      <formula>20</formula>
    </cfRule>
    <cfRule type="cellIs" dxfId="900" priority="54" operator="equal">
      <formula>5</formula>
    </cfRule>
    <cfRule type="cellIs" dxfId="899" priority="55" operator="equal">
      <formula>5</formula>
    </cfRule>
    <cfRule type="cellIs" dxfId="898" priority="56" operator="equal">
      <formula>10</formula>
    </cfRule>
    <cfRule type="cellIs" dxfId="897" priority="57" operator="equal">
      <formula>10</formula>
    </cfRule>
    <cfRule type="cellIs" dxfId="896" priority="58" operator="equal">
      <formula>60</formula>
    </cfRule>
    <cfRule type="cellIs" dxfId="895" priority="59" operator="equal">
      <formula>40</formula>
    </cfRule>
    <cfRule type="cellIs" dxfId="894" priority="60" operator="equal">
      <formula>30</formula>
    </cfRule>
    <cfRule type="cellIs" dxfId="893" priority="61" operator="equal">
      <formula>15</formula>
    </cfRule>
    <cfRule type="cellIs" dxfId="892" priority="63" operator="equal">
      <formula>"15, 20, "</formula>
    </cfRule>
  </conditionalFormatting>
  <conditionalFormatting sqref="J11:J14 J16">
    <cfRule type="cellIs" dxfId="891" priority="62" operator="equal">
      <formula>15</formula>
    </cfRule>
  </conditionalFormatting>
  <conditionalFormatting sqref="K11:K14 K16">
    <cfRule type="containsText" dxfId="890" priority="48" operator="containsText" text="Inaceptable">
      <formula>NOT(ISERROR(SEARCH("Inaceptable",K11)))</formula>
    </cfRule>
    <cfRule type="containsText" dxfId="889" priority="49" operator="containsText" text="Importante">
      <formula>NOT(ISERROR(SEARCH("Importante",K11)))</formula>
    </cfRule>
    <cfRule type="containsText" dxfId="888" priority="50" operator="containsText" text="Moderado">
      <formula>NOT(ISERROR(SEARCH("Moderado",K11)))</formula>
    </cfRule>
    <cfRule type="containsText" dxfId="887" priority="51" operator="containsText" text="Tolerable">
      <formula>NOT(ISERROR(SEARCH("Tolerable",K11)))</formula>
    </cfRule>
    <cfRule type="containsText" dxfId="886" priority="52" operator="containsText" text="Aceptable">
      <formula>NOT(ISERROR(SEARCH("Aceptable",K11)))</formula>
    </cfRule>
    <cfRule type="containsText" dxfId="885" priority="53" operator="containsText" text="Inaceptable">
      <formula>NOT(ISERROR(SEARCH("Inaceptable",K11)))</formula>
    </cfRule>
  </conditionalFormatting>
  <conditionalFormatting sqref="H15">
    <cfRule type="cellIs" dxfId="884" priority="44" operator="equal">
      <formula>1</formula>
    </cfRule>
    <cfRule type="cellIs" dxfId="883" priority="45" operator="equal">
      <formula>2</formula>
    </cfRule>
    <cfRule type="cellIs" dxfId="882" priority="46" operator="equal">
      <formula>3</formula>
    </cfRule>
  </conditionalFormatting>
  <conditionalFormatting sqref="I15">
    <cfRule type="cellIs" dxfId="881" priority="41" operator="equal">
      <formula>5</formula>
    </cfRule>
    <cfRule type="cellIs" dxfId="880" priority="42" operator="equal">
      <formula>10</formula>
    </cfRule>
    <cfRule type="cellIs" dxfId="879" priority="43" operator="equal">
      <formula>20</formula>
    </cfRule>
  </conditionalFormatting>
  <conditionalFormatting sqref="J15">
    <cfRule type="cellIs" dxfId="878" priority="24" operator="equal">
      <formula>20</formula>
    </cfRule>
    <cfRule type="cellIs" dxfId="877" priority="31" operator="equal">
      <formula>5</formula>
    </cfRule>
    <cfRule type="cellIs" dxfId="876" priority="32" operator="equal">
      <formula>5</formula>
    </cfRule>
    <cfRule type="cellIs" dxfId="875" priority="33" operator="equal">
      <formula>10</formula>
    </cfRule>
    <cfRule type="cellIs" dxfId="874" priority="34" operator="equal">
      <formula>10</formula>
    </cfRule>
    <cfRule type="cellIs" dxfId="873" priority="35" operator="equal">
      <formula>60</formula>
    </cfRule>
    <cfRule type="cellIs" dxfId="872" priority="36" operator="equal">
      <formula>40</formula>
    </cfRule>
    <cfRule type="cellIs" dxfId="871" priority="37" operator="equal">
      <formula>30</formula>
    </cfRule>
    <cfRule type="cellIs" dxfId="870" priority="38" operator="equal">
      <formula>15</formula>
    </cfRule>
    <cfRule type="cellIs" dxfId="869" priority="40" operator="equal">
      <formula>"15, 20, "</formula>
    </cfRule>
  </conditionalFormatting>
  <conditionalFormatting sqref="J15">
    <cfRule type="cellIs" dxfId="868" priority="39" operator="equal">
      <formula>15</formula>
    </cfRule>
  </conditionalFormatting>
  <conditionalFormatting sqref="K15">
    <cfRule type="containsText" dxfId="867" priority="25" operator="containsText" text="Inaceptable">
      <formula>NOT(ISERROR(SEARCH("Inaceptable",K15)))</formula>
    </cfRule>
    <cfRule type="containsText" dxfId="866" priority="26" operator="containsText" text="Importante">
      <formula>NOT(ISERROR(SEARCH("Importante",K15)))</formula>
    </cfRule>
    <cfRule type="containsText" dxfId="865" priority="27" operator="containsText" text="Moderado">
      <formula>NOT(ISERROR(SEARCH("Moderado",K15)))</formula>
    </cfRule>
    <cfRule type="containsText" dxfId="864" priority="28" operator="containsText" text="Tolerable">
      <formula>NOT(ISERROR(SEARCH("Tolerable",K15)))</formula>
    </cfRule>
    <cfRule type="containsText" dxfId="863" priority="29" operator="containsText" text="Aceptable">
      <formula>NOT(ISERROR(SEARCH("Aceptable",K15)))</formula>
    </cfRule>
    <cfRule type="containsText" dxfId="862" priority="30" operator="containsText" text="Inaceptable">
      <formula>NOT(ISERROR(SEARCH("Inaceptable",K15)))</formula>
    </cfRule>
  </conditionalFormatting>
  <conditionalFormatting sqref="T11:T16">
    <cfRule type="containsText" dxfId="861" priority="18" operator="containsText" text="Inaceptable">
      <formula>NOT(ISERROR(SEARCH("Inaceptable",T11)))</formula>
    </cfRule>
    <cfRule type="containsText" dxfId="860" priority="19" operator="containsText" text="Importante">
      <formula>NOT(ISERROR(SEARCH("Importante",T11)))</formula>
    </cfRule>
    <cfRule type="containsText" dxfId="859" priority="20" operator="containsText" text="Moderado">
      <formula>NOT(ISERROR(SEARCH("Moderado",T11)))</formula>
    </cfRule>
    <cfRule type="containsText" dxfId="858" priority="21" operator="containsText" text="Tolerable">
      <formula>NOT(ISERROR(SEARCH("Tolerable",T11)))</formula>
    </cfRule>
    <cfRule type="containsText" dxfId="857" priority="22" operator="containsText" text="Aceptable">
      <formula>NOT(ISERROR(SEARCH("Aceptable",T11)))</formula>
    </cfRule>
    <cfRule type="containsText" dxfId="856" priority="23" operator="containsText" text="Inaceptable">
      <formula>NOT(ISERROR(SEARCH("Inaceptable",T11)))</formula>
    </cfRule>
  </conditionalFormatting>
  <conditionalFormatting sqref="Q11:Q16">
    <cfRule type="cellIs" dxfId="855" priority="15" operator="equal">
      <formula>1</formula>
    </cfRule>
    <cfRule type="cellIs" dxfId="854" priority="16" operator="equal">
      <formula>2</formula>
    </cfRule>
    <cfRule type="cellIs" dxfId="853" priority="17" operator="equal">
      <formula>3</formula>
    </cfRule>
  </conditionalFormatting>
  <conditionalFormatting sqref="R11:R16">
    <cfRule type="cellIs" dxfId="852" priority="12" operator="equal">
      <formula>5</formula>
    </cfRule>
    <cfRule type="cellIs" dxfId="851" priority="13" operator="equal">
      <formula>10</formula>
    </cfRule>
    <cfRule type="cellIs" dxfId="850" priority="14" operator="equal">
      <formula>20</formula>
    </cfRule>
  </conditionalFormatting>
  <conditionalFormatting sqref="S11:S16">
    <cfRule type="cellIs" dxfId="849" priority="1" operator="equal">
      <formula>20</formula>
    </cfRule>
    <cfRule type="cellIs" dxfId="848" priority="2" operator="equal">
      <formula>5</formula>
    </cfRule>
    <cfRule type="cellIs" dxfId="847" priority="3" operator="equal">
      <formula>5</formula>
    </cfRule>
    <cfRule type="cellIs" dxfId="846" priority="4" operator="equal">
      <formula>10</formula>
    </cfRule>
    <cfRule type="cellIs" dxfId="845" priority="5" operator="equal">
      <formula>10</formula>
    </cfRule>
    <cfRule type="cellIs" dxfId="844" priority="6" operator="equal">
      <formula>60</formula>
    </cfRule>
    <cfRule type="cellIs" dxfId="843" priority="7" operator="equal">
      <formula>40</formula>
    </cfRule>
    <cfRule type="cellIs" dxfId="842" priority="8" operator="equal">
      <formula>30</formula>
    </cfRule>
    <cfRule type="cellIs" dxfId="841" priority="9" operator="equal">
      <formula>15</formula>
    </cfRule>
    <cfRule type="cellIs" dxfId="840" priority="11" operator="equal">
      <formula>"15, 20, "</formula>
    </cfRule>
  </conditionalFormatting>
  <conditionalFormatting sqref="S11:S16">
    <cfRule type="cellIs" dxfId="839" priority="10" operator="equal">
      <formula>15</formula>
    </cfRule>
  </conditionalFormatting>
  <dataValidations count="2">
    <dataValidation type="list" allowBlank="1" showInputMessage="1" showErrorMessage="1" sqref="U11:U16" xr:uid="{F7EA2102-8679-474C-A0DC-7B573AD0B2F1}">
      <formula1>Estado</formula1>
    </dataValidation>
    <dataValidation type="list" allowBlank="1" showInputMessage="1" showErrorMessage="1" sqref="R11:R16" xr:uid="{28CE9D97-6399-4895-A5E4-BDB9B0C57245}">
      <formula1>Impacto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E853664-9857-4902-A7C5-A67A0F75E8EC}">
          <x14:formula1>
            <xm:f>Hoja1!$B$2:$B$4</xm:f>
          </x14:formula1>
          <xm:sqref>Q11:Q16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37EE-34B1-4698-8CED-E8B00E79A02D}">
  <dimension ref="B1:X21"/>
  <sheetViews>
    <sheetView showGridLines="0" showRowColHeaders="0" zoomScale="90" zoomScaleNormal="90" workbookViewId="0">
      <selection activeCell="B1" sqref="B1:E2"/>
    </sheetView>
  </sheetViews>
  <sheetFormatPr baseColWidth="10"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25.5546875" customWidth="1"/>
    <col min="8" max="8" width="17.109375" customWidth="1"/>
    <col min="9" max="9" width="13.33203125" customWidth="1"/>
    <col min="10" max="10" width="8.6640625" customWidth="1"/>
    <col min="11" max="11" width="12.88671875" bestFit="1" customWidth="1"/>
    <col min="12" max="12" width="17.44140625" customWidth="1"/>
    <col min="13" max="13" width="32" customWidth="1"/>
    <col min="14" max="14" width="28.5546875" customWidth="1"/>
    <col min="15" max="15" width="18.109375" customWidth="1"/>
    <col min="16" max="16" width="20.109375" customWidth="1"/>
    <col min="17" max="17" width="17.109375" customWidth="1"/>
    <col min="19" max="19" width="9.109375" customWidth="1"/>
    <col min="20" max="20" width="13.6640625" customWidth="1"/>
    <col min="21" max="21" width="20" bestFit="1" customWidth="1"/>
    <col min="22" max="22" width="53.77734375" customWidth="1"/>
    <col min="23" max="23" width="57.3320312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24.7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27"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221.25" customHeight="1" x14ac:dyDescent="0.3">
      <c r="B11" s="7">
        <v>1</v>
      </c>
      <c r="C11" s="110" t="s">
        <v>62</v>
      </c>
      <c r="D11" s="111"/>
      <c r="E11" s="34" t="s">
        <v>309</v>
      </c>
      <c r="F11" s="5" t="s">
        <v>310</v>
      </c>
      <c r="G11" s="5" t="s">
        <v>311</v>
      </c>
      <c r="H11" s="4">
        <v>1</v>
      </c>
      <c r="I11" s="4">
        <v>10</v>
      </c>
      <c r="J11" s="4">
        <f t="shared" ref="J11" si="0">H11*I11</f>
        <v>10</v>
      </c>
      <c r="K11" s="4" t="str">
        <f t="shared" ref="K11" si="1">IF(J11&lt;=5,"Aceptable", IF(J11&lt;=10,"Tolerable",IF(J11&lt;=20,"Moderado",IF(J11&lt;=40,"Importante","Inaceptable"))))</f>
        <v>Tolerable</v>
      </c>
      <c r="L11" s="7" t="s">
        <v>43</v>
      </c>
      <c r="M11" s="5" t="s">
        <v>312</v>
      </c>
      <c r="N11" s="5" t="s">
        <v>313</v>
      </c>
      <c r="O11" s="13" t="s">
        <v>290</v>
      </c>
      <c r="P11" s="5" t="s">
        <v>314</v>
      </c>
      <c r="Q11" s="74">
        <v>1</v>
      </c>
      <c r="R11" s="74">
        <v>10</v>
      </c>
      <c r="S11" s="74">
        <f>Q11*R11</f>
        <v>10</v>
      </c>
      <c r="T11" s="6" t="str">
        <f>IF(S11&lt;=5,"Aceptable", IF(S11&lt;=10,"Tolerable",IF(S11&lt;=20,"Moderado",IF(S11&lt;=40,"Importante","Inaceptable"))))</f>
        <v>Tolerable</v>
      </c>
      <c r="U11" s="60" t="s">
        <v>532</v>
      </c>
      <c r="V11" s="5" t="s">
        <v>598</v>
      </c>
      <c r="W11" s="7" t="s">
        <v>599</v>
      </c>
      <c r="X11" s="7"/>
    </row>
    <row r="12" spans="2:24" ht="201.6" x14ac:dyDescent="0.3">
      <c r="B12" s="30">
        <v>2</v>
      </c>
      <c r="C12" s="131" t="s">
        <v>62</v>
      </c>
      <c r="D12" s="131"/>
      <c r="E12" s="20" t="s">
        <v>326</v>
      </c>
      <c r="F12" s="31" t="s">
        <v>315</v>
      </c>
      <c r="G12" s="31" t="s">
        <v>316</v>
      </c>
      <c r="H12" s="4">
        <v>2</v>
      </c>
      <c r="I12" s="32">
        <v>20</v>
      </c>
      <c r="J12" s="4">
        <f>H12*I12</f>
        <v>40</v>
      </c>
      <c r="K12" s="4" t="str">
        <f>IF(J12&lt;=5,"Aceptable", IF(J12&lt;=10,"Tolerable",IF(J12&lt;=20,"Moderado",IF(J12&lt;=40,"Importante","Inaceptable"))))</f>
        <v>Importante</v>
      </c>
      <c r="L12" s="31" t="s">
        <v>43</v>
      </c>
      <c r="M12" s="31" t="s">
        <v>317</v>
      </c>
      <c r="N12" s="5" t="s">
        <v>318</v>
      </c>
      <c r="O12" s="13" t="s">
        <v>290</v>
      </c>
      <c r="P12" s="31" t="s">
        <v>319</v>
      </c>
      <c r="Q12" s="74">
        <v>2</v>
      </c>
      <c r="R12" s="74">
        <v>20</v>
      </c>
      <c r="S12" s="74">
        <f>Q12*R12</f>
        <v>40</v>
      </c>
      <c r="T12" s="6" t="str">
        <f>IF(S12&lt;=5,"Aceptable", IF(S12&lt;=10,"Tolerable",IF(S12&lt;=20,"Moderado",IF(S12&lt;=40,"Importante","Inaceptable"))))</f>
        <v>Importante</v>
      </c>
      <c r="U12" s="60" t="s">
        <v>532</v>
      </c>
      <c r="V12" s="5" t="s">
        <v>600</v>
      </c>
      <c r="W12" s="5" t="s">
        <v>601</v>
      </c>
      <c r="X12" s="7"/>
    </row>
    <row r="13" spans="2:24" ht="86.4" x14ac:dyDescent="0.3">
      <c r="B13" s="30">
        <v>3</v>
      </c>
      <c r="C13" s="132" t="s">
        <v>89</v>
      </c>
      <c r="D13" s="133"/>
      <c r="E13" s="34" t="s">
        <v>320</v>
      </c>
      <c r="F13" s="31" t="s">
        <v>321</v>
      </c>
      <c r="G13" s="31" t="s">
        <v>322</v>
      </c>
      <c r="H13" s="33">
        <v>2</v>
      </c>
      <c r="I13" s="33">
        <v>20</v>
      </c>
      <c r="J13" s="32">
        <f t="shared" ref="J13" si="2">H13*I13</f>
        <v>40</v>
      </c>
      <c r="K13" s="32" t="str">
        <f t="shared" ref="K13" si="3">IF(J13&lt;=5,"Aceptable", IF(J13&lt;=10,"Tolerable",IF(J13&lt;=20,"Moderado",IF(J13&lt;=40,"Importante","Inaceptable"))))</f>
        <v>Importante</v>
      </c>
      <c r="L13" s="30" t="s">
        <v>57</v>
      </c>
      <c r="M13" s="31" t="s">
        <v>323</v>
      </c>
      <c r="N13" s="31" t="s">
        <v>324</v>
      </c>
      <c r="O13" s="13" t="s">
        <v>290</v>
      </c>
      <c r="P13" s="31" t="s">
        <v>325</v>
      </c>
      <c r="Q13" s="74">
        <v>2</v>
      </c>
      <c r="R13" s="74">
        <v>20</v>
      </c>
      <c r="S13" s="74">
        <f>Q13*R13</f>
        <v>40</v>
      </c>
      <c r="T13" s="6" t="str">
        <f>IF(S13&lt;=5,"Aceptable", IF(S13&lt;=10,"Tolerable",IF(S13&lt;=20,"Moderado",IF(S13&lt;=40,"Importante","Inaceptable"))))</f>
        <v>Importante</v>
      </c>
      <c r="U13" s="60" t="s">
        <v>532</v>
      </c>
      <c r="V13" s="5" t="s">
        <v>602</v>
      </c>
      <c r="W13" s="5"/>
      <c r="X13" s="7"/>
    </row>
    <row r="14" spans="2:24" ht="15" customHeight="1" x14ac:dyDescent="0.3"/>
    <row r="15" spans="2:24" ht="15" customHeight="1" x14ac:dyDescent="0.3"/>
    <row r="16" spans="2:24" x14ac:dyDescent="0.3">
      <c r="B16" s="87" t="s">
        <v>83</v>
      </c>
      <c r="C16" s="88"/>
      <c r="D16" s="88"/>
      <c r="E16" s="88"/>
      <c r="F16" s="88"/>
      <c r="G16" s="89"/>
      <c r="H16" s="90" t="s">
        <v>84</v>
      </c>
      <c r="I16" s="90"/>
      <c r="J16" s="90"/>
      <c r="K16" s="90"/>
      <c r="L16" s="90"/>
      <c r="M16" s="90"/>
      <c r="N16" s="90" t="s">
        <v>85</v>
      </c>
      <c r="O16" s="90"/>
      <c r="P16" s="90"/>
      <c r="Q16" s="90"/>
      <c r="R16" s="90"/>
    </row>
    <row r="17" spans="2:18" x14ac:dyDescent="0.3">
      <c r="B17" s="87" t="s">
        <v>86</v>
      </c>
      <c r="C17" s="88"/>
      <c r="D17" s="88"/>
      <c r="E17" s="88"/>
      <c r="F17" s="88"/>
      <c r="G17" s="89"/>
      <c r="H17" s="91" t="s">
        <v>87</v>
      </c>
      <c r="I17" s="91"/>
      <c r="J17" s="91"/>
      <c r="K17" s="91"/>
      <c r="L17" s="91"/>
      <c r="M17" s="91"/>
      <c r="N17" s="91" t="s">
        <v>88</v>
      </c>
      <c r="O17" s="91"/>
      <c r="P17" s="91"/>
      <c r="Q17" s="91"/>
      <c r="R17" s="91"/>
    </row>
    <row r="21" spans="2:18" x14ac:dyDescent="0.3">
      <c r="E21" s="9"/>
      <c r="F21" s="9"/>
      <c r="G21" s="9"/>
    </row>
  </sheetData>
  <mergeCells count="42">
    <mergeCell ref="B1:E2"/>
    <mergeCell ref="F1:O2"/>
    <mergeCell ref="P1:R1"/>
    <mergeCell ref="P2:R2"/>
    <mergeCell ref="B3:O3"/>
    <mergeCell ref="P3:R3"/>
    <mergeCell ref="U6:X8"/>
    <mergeCell ref="B8:B10"/>
    <mergeCell ref="C8:D10"/>
    <mergeCell ref="E8:E10"/>
    <mergeCell ref="F8:F10"/>
    <mergeCell ref="G8:G10"/>
    <mergeCell ref="H8:K8"/>
    <mergeCell ref="L8:L10"/>
    <mergeCell ref="M8:P8"/>
    <mergeCell ref="Q8:T8"/>
    <mergeCell ref="H9:H10"/>
    <mergeCell ref="I9:I10"/>
    <mergeCell ref="J9:K10"/>
    <mergeCell ref="P9:P10"/>
    <mergeCell ref="X9:X10"/>
    <mergeCell ref="U9:U10"/>
    <mergeCell ref="B17:G17"/>
    <mergeCell ref="H17:M17"/>
    <mergeCell ref="N17:R17"/>
    <mergeCell ref="B4:G4"/>
    <mergeCell ref="P4:R4"/>
    <mergeCell ref="B6:T7"/>
    <mergeCell ref="C11:D11"/>
    <mergeCell ref="C12:D12"/>
    <mergeCell ref="C13:D13"/>
    <mergeCell ref="B16:G16"/>
    <mergeCell ref="H16:M16"/>
    <mergeCell ref="N16:R16"/>
    <mergeCell ref="Q9:Q10"/>
    <mergeCell ref="R9:R10"/>
    <mergeCell ref="S9:T10"/>
    <mergeCell ref="V9:V10"/>
    <mergeCell ref="W9:W10"/>
    <mergeCell ref="M9:M10"/>
    <mergeCell ref="N9:N10"/>
    <mergeCell ref="O9:O10"/>
  </mergeCells>
  <conditionalFormatting sqref="H18 H14:H15">
    <cfRule type="cellIs" dxfId="838" priority="161" operator="equal">
      <formula>2</formula>
    </cfRule>
  </conditionalFormatting>
  <conditionalFormatting sqref="H11">
    <cfRule type="cellIs" dxfId="837" priority="158" operator="equal">
      <formula>1</formula>
    </cfRule>
    <cfRule type="cellIs" dxfId="836" priority="159" operator="equal">
      <formula>2</formula>
    </cfRule>
    <cfRule type="cellIs" dxfId="835" priority="160" operator="equal">
      <formula>3</formula>
    </cfRule>
  </conditionalFormatting>
  <conditionalFormatting sqref="I11">
    <cfRule type="cellIs" dxfId="834" priority="155" operator="equal">
      <formula>5</formula>
    </cfRule>
    <cfRule type="cellIs" dxfId="833" priority="156" operator="equal">
      <formula>10</formula>
    </cfRule>
    <cfRule type="cellIs" dxfId="832" priority="157" operator="equal">
      <formula>20</formula>
    </cfRule>
  </conditionalFormatting>
  <conditionalFormatting sqref="H13">
    <cfRule type="cellIs" dxfId="831" priority="152" operator="equal">
      <formula>1</formula>
    </cfRule>
    <cfRule type="cellIs" dxfId="830" priority="153" operator="equal">
      <formula>2</formula>
    </cfRule>
    <cfRule type="cellIs" dxfId="829" priority="154" operator="equal">
      <formula>3</formula>
    </cfRule>
  </conditionalFormatting>
  <conditionalFormatting sqref="I13">
    <cfRule type="cellIs" dxfId="828" priority="149" operator="equal">
      <formula>5</formula>
    </cfRule>
    <cfRule type="cellIs" dxfId="827" priority="150" operator="equal">
      <formula>10</formula>
    </cfRule>
    <cfRule type="cellIs" dxfId="826" priority="151" operator="equal">
      <formula>20</formula>
    </cfRule>
  </conditionalFormatting>
  <conditionalFormatting sqref="J11">
    <cfRule type="cellIs" dxfId="825" priority="132" operator="equal">
      <formula>20</formula>
    </cfRule>
    <cfRule type="cellIs" dxfId="824" priority="139" operator="equal">
      <formula>5</formula>
    </cfRule>
    <cfRule type="cellIs" dxfId="823" priority="140" operator="equal">
      <formula>5</formula>
    </cfRule>
    <cfRule type="cellIs" dxfId="822" priority="141" operator="equal">
      <formula>10</formula>
    </cfRule>
    <cfRule type="cellIs" dxfId="821" priority="142" operator="equal">
      <formula>10</formula>
    </cfRule>
    <cfRule type="cellIs" dxfId="820" priority="143" operator="equal">
      <formula>60</formula>
    </cfRule>
    <cfRule type="cellIs" dxfId="819" priority="144" operator="equal">
      <formula>40</formula>
    </cfRule>
    <cfRule type="cellIs" dxfId="818" priority="145" operator="equal">
      <formula>30</formula>
    </cfRule>
    <cfRule type="cellIs" dxfId="817" priority="146" operator="equal">
      <formula>15</formula>
    </cfRule>
    <cfRule type="cellIs" dxfId="816" priority="148" operator="equal">
      <formula>"15, 20, "</formula>
    </cfRule>
  </conditionalFormatting>
  <conditionalFormatting sqref="J11">
    <cfRule type="cellIs" dxfId="815" priority="147" operator="equal">
      <formula>15</formula>
    </cfRule>
  </conditionalFormatting>
  <conditionalFormatting sqref="K11">
    <cfRule type="containsText" dxfId="814" priority="133" operator="containsText" text="Inaceptable">
      <formula>NOT(ISERROR(SEARCH("Inaceptable",K11)))</formula>
    </cfRule>
    <cfRule type="containsText" dxfId="813" priority="134" operator="containsText" text="Importante">
      <formula>NOT(ISERROR(SEARCH("Importante",K11)))</formula>
    </cfRule>
    <cfRule type="containsText" dxfId="812" priority="135" operator="containsText" text="Moderado">
      <formula>NOT(ISERROR(SEARCH("Moderado",K11)))</formula>
    </cfRule>
    <cfRule type="containsText" dxfId="811" priority="136" operator="containsText" text="Tolerable">
      <formula>NOT(ISERROR(SEARCH("Tolerable",K11)))</formula>
    </cfRule>
    <cfRule type="containsText" dxfId="810" priority="137" operator="containsText" text="Aceptable">
      <formula>NOT(ISERROR(SEARCH("Aceptable",K11)))</formula>
    </cfRule>
    <cfRule type="containsText" dxfId="809" priority="138" operator="containsText" text="Inaceptable">
      <formula>NOT(ISERROR(SEARCH("Inaceptable",K11)))</formula>
    </cfRule>
  </conditionalFormatting>
  <conditionalFormatting sqref="J13">
    <cfRule type="cellIs" dxfId="808" priority="115" operator="equal">
      <formula>20</formula>
    </cfRule>
    <cfRule type="cellIs" dxfId="807" priority="122" operator="equal">
      <formula>5</formula>
    </cfRule>
    <cfRule type="cellIs" dxfId="806" priority="123" operator="equal">
      <formula>5</formula>
    </cfRule>
    <cfRule type="cellIs" dxfId="805" priority="124" operator="equal">
      <formula>10</formula>
    </cfRule>
    <cfRule type="cellIs" dxfId="804" priority="125" operator="equal">
      <formula>10</formula>
    </cfRule>
    <cfRule type="cellIs" dxfId="803" priority="126" operator="equal">
      <formula>60</formula>
    </cfRule>
    <cfRule type="cellIs" dxfId="802" priority="127" operator="equal">
      <formula>40</formula>
    </cfRule>
    <cfRule type="cellIs" dxfId="801" priority="128" operator="equal">
      <formula>30</formula>
    </cfRule>
    <cfRule type="cellIs" dxfId="800" priority="129" operator="equal">
      <formula>15</formula>
    </cfRule>
    <cfRule type="cellIs" dxfId="799" priority="131" operator="equal">
      <formula>"15, 20, "</formula>
    </cfRule>
  </conditionalFormatting>
  <conditionalFormatting sqref="J13">
    <cfRule type="cellIs" dxfId="798" priority="130" operator="equal">
      <formula>15</formula>
    </cfRule>
  </conditionalFormatting>
  <conditionalFormatting sqref="K13">
    <cfRule type="containsText" dxfId="797" priority="116" operator="containsText" text="Inaceptable">
      <formula>NOT(ISERROR(SEARCH("Inaceptable",K13)))</formula>
    </cfRule>
    <cfRule type="containsText" dxfId="796" priority="117" operator="containsText" text="Importante">
      <formula>NOT(ISERROR(SEARCH("Importante",K13)))</formula>
    </cfRule>
    <cfRule type="containsText" dxfId="795" priority="118" operator="containsText" text="Moderado">
      <formula>NOT(ISERROR(SEARCH("Moderado",K13)))</formula>
    </cfRule>
    <cfRule type="containsText" dxfId="794" priority="119" operator="containsText" text="Tolerable">
      <formula>NOT(ISERROR(SEARCH("Tolerable",K13)))</formula>
    </cfRule>
    <cfRule type="containsText" dxfId="793" priority="120" operator="containsText" text="Aceptable">
      <formula>NOT(ISERROR(SEARCH("Aceptable",K13)))</formula>
    </cfRule>
    <cfRule type="containsText" dxfId="792" priority="121" operator="containsText" text="Inaceptable">
      <formula>NOT(ISERROR(SEARCH("Inaceptable",K13)))</formula>
    </cfRule>
  </conditionalFormatting>
  <conditionalFormatting sqref="I12">
    <cfRule type="cellIs" dxfId="791" priority="112" operator="equal">
      <formula>5</formula>
    </cfRule>
    <cfRule type="cellIs" dxfId="790" priority="113" operator="equal">
      <formula>10</formula>
    </cfRule>
    <cfRule type="cellIs" dxfId="789" priority="114" operator="equal">
      <formula>20</formula>
    </cfRule>
  </conditionalFormatting>
  <conditionalFormatting sqref="H12">
    <cfRule type="cellIs" dxfId="788" priority="109" operator="equal">
      <formula>1</formula>
    </cfRule>
    <cfRule type="cellIs" dxfId="787" priority="110" operator="equal">
      <formula>2</formula>
    </cfRule>
    <cfRule type="cellIs" dxfId="786" priority="111" operator="equal">
      <formula>3</formula>
    </cfRule>
  </conditionalFormatting>
  <conditionalFormatting sqref="J12">
    <cfRule type="cellIs" dxfId="785" priority="92" operator="equal">
      <formula>20</formula>
    </cfRule>
    <cfRule type="cellIs" dxfId="784" priority="99" operator="equal">
      <formula>5</formula>
    </cfRule>
    <cfRule type="cellIs" dxfId="783" priority="100" operator="equal">
      <formula>5</formula>
    </cfRule>
    <cfRule type="cellIs" dxfId="782" priority="101" operator="equal">
      <formula>10</formula>
    </cfRule>
    <cfRule type="cellIs" dxfId="781" priority="102" operator="equal">
      <formula>10</formula>
    </cfRule>
    <cfRule type="cellIs" dxfId="780" priority="103" operator="equal">
      <formula>60</formula>
    </cfRule>
    <cfRule type="cellIs" dxfId="779" priority="104" operator="equal">
      <formula>40</formula>
    </cfRule>
    <cfRule type="cellIs" dxfId="778" priority="105" operator="equal">
      <formula>30</formula>
    </cfRule>
    <cfRule type="cellIs" dxfId="777" priority="106" operator="equal">
      <formula>15</formula>
    </cfRule>
    <cfRule type="cellIs" dxfId="776" priority="108" operator="equal">
      <formula>"15, 20, "</formula>
    </cfRule>
  </conditionalFormatting>
  <conditionalFormatting sqref="J12">
    <cfRule type="cellIs" dxfId="775" priority="107" operator="equal">
      <formula>15</formula>
    </cfRule>
  </conditionalFormatting>
  <conditionalFormatting sqref="K12">
    <cfRule type="containsText" dxfId="774" priority="93" operator="containsText" text="Inaceptable">
      <formula>NOT(ISERROR(SEARCH("Inaceptable",K12)))</formula>
    </cfRule>
    <cfRule type="containsText" dxfId="773" priority="94" operator="containsText" text="Importante">
      <formula>NOT(ISERROR(SEARCH("Importante",K12)))</formula>
    </cfRule>
    <cfRule type="containsText" dxfId="772" priority="95" operator="containsText" text="Moderado">
      <formula>NOT(ISERROR(SEARCH("Moderado",K12)))</formula>
    </cfRule>
    <cfRule type="containsText" dxfId="771" priority="96" operator="containsText" text="Tolerable">
      <formula>NOT(ISERROR(SEARCH("Tolerable",K12)))</formula>
    </cfRule>
    <cfRule type="containsText" dxfId="770" priority="97" operator="containsText" text="Aceptable">
      <formula>NOT(ISERROR(SEARCH("Aceptable",K12)))</formula>
    </cfRule>
    <cfRule type="containsText" dxfId="769" priority="98" operator="containsText" text="Inaceptable">
      <formula>NOT(ISERROR(SEARCH("Inaceptable",K12)))</formula>
    </cfRule>
  </conditionalFormatting>
  <conditionalFormatting sqref="T11:T13">
    <cfRule type="containsText" dxfId="768" priority="18" operator="containsText" text="Inaceptable">
      <formula>NOT(ISERROR(SEARCH("Inaceptable",T11)))</formula>
    </cfRule>
    <cfRule type="containsText" dxfId="767" priority="19" operator="containsText" text="Importante">
      <formula>NOT(ISERROR(SEARCH("Importante",T11)))</formula>
    </cfRule>
    <cfRule type="containsText" dxfId="766" priority="20" operator="containsText" text="Moderado">
      <formula>NOT(ISERROR(SEARCH("Moderado",T11)))</formula>
    </cfRule>
    <cfRule type="containsText" dxfId="765" priority="21" operator="containsText" text="Tolerable">
      <formula>NOT(ISERROR(SEARCH("Tolerable",T11)))</formula>
    </cfRule>
    <cfRule type="containsText" dxfId="764" priority="22" operator="containsText" text="Aceptable">
      <formula>NOT(ISERROR(SEARCH("Aceptable",T11)))</formula>
    </cfRule>
    <cfRule type="containsText" dxfId="763" priority="23" operator="containsText" text="Inaceptable">
      <formula>NOT(ISERROR(SEARCH("Inaceptable",T11)))</formula>
    </cfRule>
  </conditionalFormatting>
  <conditionalFormatting sqref="Q11:Q13">
    <cfRule type="cellIs" dxfId="762" priority="15" operator="equal">
      <formula>1</formula>
    </cfRule>
    <cfRule type="cellIs" dxfId="761" priority="16" operator="equal">
      <formula>2</formula>
    </cfRule>
    <cfRule type="cellIs" dxfId="760" priority="17" operator="equal">
      <formula>3</formula>
    </cfRule>
  </conditionalFormatting>
  <conditionalFormatting sqref="R11:R13">
    <cfRule type="cellIs" dxfId="759" priority="12" operator="equal">
      <formula>5</formula>
    </cfRule>
    <cfRule type="cellIs" dxfId="758" priority="13" operator="equal">
      <formula>10</formula>
    </cfRule>
    <cfRule type="cellIs" dxfId="757" priority="14" operator="equal">
      <formula>20</formula>
    </cfRule>
  </conditionalFormatting>
  <conditionalFormatting sqref="S11:S13">
    <cfRule type="cellIs" dxfId="756" priority="1" operator="equal">
      <formula>20</formula>
    </cfRule>
    <cfRule type="cellIs" dxfId="755" priority="2" operator="equal">
      <formula>5</formula>
    </cfRule>
    <cfRule type="cellIs" dxfId="754" priority="3" operator="equal">
      <formula>5</formula>
    </cfRule>
    <cfRule type="cellIs" dxfId="753" priority="4" operator="equal">
      <formula>10</formula>
    </cfRule>
    <cfRule type="cellIs" dxfId="752" priority="5" operator="equal">
      <formula>10</formula>
    </cfRule>
    <cfRule type="cellIs" dxfId="751" priority="6" operator="equal">
      <formula>60</formula>
    </cfRule>
    <cfRule type="cellIs" dxfId="750" priority="7" operator="equal">
      <formula>40</formula>
    </cfRule>
    <cfRule type="cellIs" dxfId="749" priority="8" operator="equal">
      <formula>30</formula>
    </cfRule>
    <cfRule type="cellIs" dxfId="748" priority="9" operator="equal">
      <formula>15</formula>
    </cfRule>
    <cfRule type="cellIs" dxfId="747" priority="11" operator="equal">
      <formula>"15, 20, "</formula>
    </cfRule>
  </conditionalFormatting>
  <conditionalFormatting sqref="S11:S13">
    <cfRule type="cellIs" dxfId="746" priority="10" operator="equal">
      <formula>15</formula>
    </cfRule>
  </conditionalFormatting>
  <dataValidations count="2">
    <dataValidation type="list" allowBlank="1" showInputMessage="1" showErrorMessage="1" sqref="U11:U13" xr:uid="{43B4DB29-4F7D-4591-8901-F244A4BDB0B8}">
      <formula1>Estado</formula1>
    </dataValidation>
    <dataValidation type="list" allowBlank="1" showInputMessage="1" showErrorMessage="1" sqref="R11:R13" xr:uid="{D2FADDE7-3C5A-4B6B-98F6-3DA33AC45F59}">
      <formula1>Impacto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166C9C1-03DA-4FB8-8ABE-A108CF8A8225}">
          <x14:formula1>
            <xm:f>'C:\Users\loren\Documents\Sapiencia\Riesgos e indicadores\[Cartera_2020.xlsx]Listas'!#REF!</xm:f>
          </x14:formula1>
          <xm:sqref>L11:L13 C11:D13 H11:I13</xm:sqref>
        </x14:dataValidation>
        <x14:dataValidation type="list" allowBlank="1" showInputMessage="1" showErrorMessage="1" xr:uid="{CF60B42A-CC71-404F-8BE3-41FC9A075D01}">
          <x14:formula1>
            <xm:f>Hoja1!$B$2:$B$4</xm:f>
          </x14:formula1>
          <xm:sqref>Q11:Q13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C282-8984-435D-9151-982516650564}">
  <dimension ref="B1:X20"/>
  <sheetViews>
    <sheetView showGridLines="0" showRowColHeaders="0" zoomScale="90" zoomScaleNormal="9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36" customWidth="1"/>
    <col min="8" max="8" width="20.88671875" customWidth="1"/>
    <col min="9" max="9" width="16" customWidth="1"/>
    <col min="10" max="10" width="13.33203125" customWidth="1"/>
    <col min="11" max="11" width="12.88671875" bestFit="1" customWidth="1"/>
    <col min="12" max="12" width="17.44140625" customWidth="1"/>
    <col min="13" max="13" width="39.88671875" customWidth="1"/>
    <col min="14" max="14" width="28.5546875" customWidth="1"/>
    <col min="15" max="15" width="15.44140625" bestFit="1" customWidth="1"/>
    <col min="16" max="16" width="31.109375" customWidth="1"/>
    <col min="17" max="17" width="20.88671875" customWidth="1"/>
    <col min="18" max="18" width="16.88671875" customWidth="1"/>
    <col min="19" max="19" width="12.33203125" customWidth="1"/>
    <col min="20" max="20" width="13.6640625" customWidth="1"/>
    <col min="21" max="21" width="20" bestFit="1" customWidth="1"/>
    <col min="22" max="22" width="35.5546875" customWidth="1"/>
    <col min="23" max="23" width="26.44140625" bestFit="1"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36"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230.4" x14ac:dyDescent="0.3">
      <c r="B11" s="21">
        <v>1</v>
      </c>
      <c r="C11" s="124" t="s">
        <v>91</v>
      </c>
      <c r="D11" s="125"/>
      <c r="E11" s="19" t="s">
        <v>327</v>
      </c>
      <c r="F11" s="11" t="s">
        <v>328</v>
      </c>
      <c r="G11" s="11" t="s">
        <v>329</v>
      </c>
      <c r="H11" s="22">
        <v>2</v>
      </c>
      <c r="I11" s="22">
        <v>5</v>
      </c>
      <c r="J11" s="22">
        <f>H11*I11</f>
        <v>10</v>
      </c>
      <c r="K11" s="22" t="str">
        <f>IF(J11&lt;=5,"Aceptable", IF(J11&lt;=10,"Tolerable",IF(J11&lt;=20,"Moderado",IF(J11&lt;=40,"Importante","Inaceptable"))))</f>
        <v>Tolerable</v>
      </c>
      <c r="L11" s="21" t="s">
        <v>57</v>
      </c>
      <c r="M11" s="11" t="s">
        <v>330</v>
      </c>
      <c r="N11" s="11" t="s">
        <v>331</v>
      </c>
      <c r="O11" s="23" t="s">
        <v>214</v>
      </c>
      <c r="P11" s="11" t="s">
        <v>332</v>
      </c>
      <c r="Q11" s="22">
        <v>2</v>
      </c>
      <c r="R11" s="22">
        <v>5</v>
      </c>
      <c r="S11" s="22">
        <f>Q11*R11</f>
        <v>10</v>
      </c>
      <c r="T11" s="6" t="str">
        <f>IF(S11&lt;=5,"Aceptable", IF(S11&lt;=10,"Tolerable",IF(S11&lt;=20,"Moderado",IF(S11&lt;=40,"Importante","Inaceptable"))))</f>
        <v>Tolerable</v>
      </c>
      <c r="U11" s="60" t="s">
        <v>532</v>
      </c>
      <c r="V11" s="7" t="s">
        <v>603</v>
      </c>
      <c r="W11" s="7" t="s">
        <v>604</v>
      </c>
      <c r="X11" s="7"/>
    </row>
    <row r="12" spans="2:24" ht="177.75" customHeight="1" x14ac:dyDescent="0.3">
      <c r="B12" s="21">
        <v>2</v>
      </c>
      <c r="C12" s="124" t="s">
        <v>39</v>
      </c>
      <c r="D12" s="125"/>
      <c r="E12" s="79" t="s">
        <v>333</v>
      </c>
      <c r="F12" s="11" t="s">
        <v>334</v>
      </c>
      <c r="G12" s="11" t="s">
        <v>335</v>
      </c>
      <c r="H12" s="22">
        <v>2</v>
      </c>
      <c r="I12" s="22">
        <v>20</v>
      </c>
      <c r="J12" s="22">
        <f t="shared" ref="J12:J13" si="0">H12*I12</f>
        <v>40</v>
      </c>
      <c r="K12" s="22" t="str">
        <f t="shared" ref="K12:K13" si="1">IF(J12&lt;=5,"Aceptable", IF(J12&lt;=10,"Tolerable",IF(J12&lt;=20,"Moderado",IF(J12&lt;=40,"Importante","Inaceptable"))))</f>
        <v>Importante</v>
      </c>
      <c r="L12" s="21" t="s">
        <v>43</v>
      </c>
      <c r="M12" s="11" t="s">
        <v>336</v>
      </c>
      <c r="N12" s="11" t="s">
        <v>337</v>
      </c>
      <c r="O12" s="23" t="s">
        <v>214</v>
      </c>
      <c r="P12" s="11" t="s">
        <v>338</v>
      </c>
      <c r="Q12" s="22">
        <v>2</v>
      </c>
      <c r="R12" s="22">
        <v>20</v>
      </c>
      <c r="S12" s="22">
        <f>Q12*R12</f>
        <v>40</v>
      </c>
      <c r="T12" s="6" t="str">
        <f>IF(S12&lt;=5,"Aceptable", IF(S12&lt;=10,"Tolerable",IF(S12&lt;=20,"Moderado",IF(S12&lt;=40,"Importante","Inaceptable"))))</f>
        <v>Importante</v>
      </c>
      <c r="U12" s="60" t="s">
        <v>532</v>
      </c>
      <c r="V12" s="7" t="s">
        <v>605</v>
      </c>
      <c r="W12" s="7" t="s">
        <v>606</v>
      </c>
      <c r="X12" s="7"/>
    </row>
    <row r="13" spans="2:24" ht="144" x14ac:dyDescent="0.3">
      <c r="B13" s="21">
        <v>3</v>
      </c>
      <c r="C13" s="124" t="s">
        <v>76</v>
      </c>
      <c r="D13" s="125"/>
      <c r="E13" s="21" t="s">
        <v>339</v>
      </c>
      <c r="F13" s="11" t="s">
        <v>340</v>
      </c>
      <c r="G13" s="11" t="s">
        <v>341</v>
      </c>
      <c r="H13" s="22">
        <v>1</v>
      </c>
      <c r="I13" s="22">
        <v>20</v>
      </c>
      <c r="J13" s="22">
        <f t="shared" si="0"/>
        <v>20</v>
      </c>
      <c r="K13" s="22" t="str">
        <f t="shared" si="1"/>
        <v>Moderado</v>
      </c>
      <c r="L13" s="21" t="s">
        <v>57</v>
      </c>
      <c r="M13" s="11" t="s">
        <v>342</v>
      </c>
      <c r="N13" s="11" t="s">
        <v>343</v>
      </c>
      <c r="O13" s="23" t="s">
        <v>214</v>
      </c>
      <c r="P13" s="11" t="s">
        <v>344</v>
      </c>
      <c r="Q13" s="22">
        <v>1</v>
      </c>
      <c r="R13" s="22">
        <v>20</v>
      </c>
      <c r="S13" s="22">
        <f>Q13*R13</f>
        <v>20</v>
      </c>
      <c r="T13" s="6" t="str">
        <f>IF(S13&lt;=5,"Aceptable", IF(S13&lt;=10,"Tolerable",IF(S13&lt;=20,"Moderado",IF(S13&lt;=40,"Importante","Inaceptable"))))</f>
        <v>Moderado</v>
      </c>
      <c r="U13" s="60" t="s">
        <v>532</v>
      </c>
      <c r="V13" s="7" t="s">
        <v>607</v>
      </c>
      <c r="W13" s="7" t="s">
        <v>608</v>
      </c>
      <c r="X13" s="7"/>
    </row>
    <row r="14" spans="2:24" ht="15" customHeight="1" x14ac:dyDescent="0.3"/>
    <row r="15" spans="2:24" ht="15" customHeight="1" x14ac:dyDescent="0.3">
      <c r="B15" s="87" t="s">
        <v>83</v>
      </c>
      <c r="C15" s="88"/>
      <c r="D15" s="88"/>
      <c r="E15" s="88"/>
      <c r="F15" s="88"/>
      <c r="G15" s="89"/>
      <c r="H15" s="90" t="s">
        <v>84</v>
      </c>
      <c r="I15" s="90"/>
      <c r="J15" s="90"/>
      <c r="K15" s="90"/>
      <c r="L15" s="90"/>
      <c r="M15" s="90"/>
      <c r="N15" s="90" t="s">
        <v>85</v>
      </c>
      <c r="O15" s="90"/>
      <c r="P15" s="90"/>
      <c r="Q15" s="90"/>
      <c r="R15" s="90"/>
    </row>
    <row r="16" spans="2:24" ht="15" customHeight="1" x14ac:dyDescent="0.3">
      <c r="B16" s="87" t="s">
        <v>86</v>
      </c>
      <c r="C16" s="88"/>
      <c r="D16" s="88"/>
      <c r="E16" s="88"/>
      <c r="F16" s="88"/>
      <c r="G16" s="89"/>
      <c r="H16" s="91" t="s">
        <v>87</v>
      </c>
      <c r="I16" s="91"/>
      <c r="J16" s="91"/>
      <c r="K16" s="91"/>
      <c r="L16" s="91"/>
      <c r="M16" s="91"/>
      <c r="N16" s="91" t="s">
        <v>88</v>
      </c>
      <c r="O16" s="91"/>
      <c r="P16" s="91"/>
      <c r="Q16" s="91"/>
      <c r="R16" s="91"/>
    </row>
    <row r="20" spans="5:7" x14ac:dyDescent="0.3">
      <c r="E20" s="9"/>
      <c r="F20" s="9"/>
      <c r="G20" s="9"/>
    </row>
  </sheetData>
  <mergeCells count="42">
    <mergeCell ref="B1:E2"/>
    <mergeCell ref="F1:O2"/>
    <mergeCell ref="P1:R1"/>
    <mergeCell ref="P2:R2"/>
    <mergeCell ref="B3:O3"/>
    <mergeCell ref="P3:R3"/>
    <mergeCell ref="U6:X8"/>
    <mergeCell ref="B8:B10"/>
    <mergeCell ref="C8:D10"/>
    <mergeCell ref="E8:E10"/>
    <mergeCell ref="F8:F10"/>
    <mergeCell ref="G8:G10"/>
    <mergeCell ref="H8:K8"/>
    <mergeCell ref="L8:L10"/>
    <mergeCell ref="M8:P8"/>
    <mergeCell ref="Q8:T8"/>
    <mergeCell ref="H9:H10"/>
    <mergeCell ref="I9:I10"/>
    <mergeCell ref="J9:K10"/>
    <mergeCell ref="P9:P10"/>
    <mergeCell ref="X9:X10"/>
    <mergeCell ref="U9:U10"/>
    <mergeCell ref="B16:G16"/>
    <mergeCell ref="H16:M16"/>
    <mergeCell ref="N16:R16"/>
    <mergeCell ref="B4:G4"/>
    <mergeCell ref="P4:R4"/>
    <mergeCell ref="B6:T7"/>
    <mergeCell ref="C11:D11"/>
    <mergeCell ref="C12:D12"/>
    <mergeCell ref="C13:D13"/>
    <mergeCell ref="B15:G15"/>
    <mergeCell ref="H15:M15"/>
    <mergeCell ref="N15:R15"/>
    <mergeCell ref="Q9:Q10"/>
    <mergeCell ref="R9:R10"/>
    <mergeCell ref="S9:T10"/>
    <mergeCell ref="V9:V10"/>
    <mergeCell ref="W9:W10"/>
    <mergeCell ref="M9:M10"/>
    <mergeCell ref="N9:N10"/>
    <mergeCell ref="O9:O10"/>
  </mergeCells>
  <conditionalFormatting sqref="H14 H17">
    <cfRule type="cellIs" dxfId="745" priority="47" operator="equal">
      <formula>2</formula>
    </cfRule>
  </conditionalFormatting>
  <conditionalFormatting sqref="H11:H13">
    <cfRule type="cellIs" dxfId="744" priority="44" operator="equal">
      <formula>1</formula>
    </cfRule>
    <cfRule type="cellIs" dxfId="743" priority="45" operator="equal">
      <formula>2</formula>
    </cfRule>
    <cfRule type="cellIs" dxfId="742" priority="46" operator="equal">
      <formula>3</formula>
    </cfRule>
  </conditionalFormatting>
  <conditionalFormatting sqref="I11:I13">
    <cfRule type="cellIs" dxfId="741" priority="41" operator="equal">
      <formula>5</formula>
    </cfRule>
    <cfRule type="cellIs" dxfId="740" priority="42" operator="equal">
      <formula>10</formula>
    </cfRule>
    <cfRule type="cellIs" dxfId="739" priority="43" operator="equal">
      <formula>20</formula>
    </cfRule>
  </conditionalFormatting>
  <conditionalFormatting sqref="J11:J13">
    <cfRule type="cellIs" dxfId="738" priority="24" operator="equal">
      <formula>20</formula>
    </cfRule>
    <cfRule type="cellIs" dxfId="737" priority="31" operator="equal">
      <formula>5</formula>
    </cfRule>
    <cfRule type="cellIs" dxfId="736" priority="32" operator="equal">
      <formula>5</formula>
    </cfRule>
    <cfRule type="cellIs" dxfId="735" priority="33" operator="equal">
      <formula>10</formula>
    </cfRule>
    <cfRule type="cellIs" dxfId="734" priority="34" operator="equal">
      <formula>10</formula>
    </cfRule>
    <cfRule type="cellIs" dxfId="733" priority="35" operator="equal">
      <formula>60</formula>
    </cfRule>
    <cfRule type="cellIs" dxfId="732" priority="36" operator="equal">
      <formula>40</formula>
    </cfRule>
    <cfRule type="cellIs" dxfId="731" priority="37" operator="equal">
      <formula>30</formula>
    </cfRule>
    <cfRule type="cellIs" dxfId="730" priority="38" operator="equal">
      <formula>15</formula>
    </cfRule>
    <cfRule type="cellIs" dxfId="729" priority="40" operator="equal">
      <formula>"15, 20, "</formula>
    </cfRule>
  </conditionalFormatting>
  <conditionalFormatting sqref="J11:J13">
    <cfRule type="cellIs" dxfId="728" priority="39" operator="equal">
      <formula>15</formula>
    </cfRule>
  </conditionalFormatting>
  <conditionalFormatting sqref="K11:K13">
    <cfRule type="containsText" dxfId="727" priority="25" operator="containsText" text="Inaceptable">
      <formula>NOT(ISERROR(SEARCH("Inaceptable",K11)))</formula>
    </cfRule>
    <cfRule type="containsText" dxfId="726" priority="26" operator="containsText" text="Importante">
      <formula>NOT(ISERROR(SEARCH("Importante",K11)))</formula>
    </cfRule>
    <cfRule type="containsText" dxfId="725" priority="27" operator="containsText" text="Moderado">
      <formula>NOT(ISERROR(SEARCH("Moderado",K11)))</formula>
    </cfRule>
    <cfRule type="containsText" dxfId="724" priority="28" operator="containsText" text="Tolerable">
      <formula>NOT(ISERROR(SEARCH("Tolerable",K11)))</formula>
    </cfRule>
    <cfRule type="containsText" dxfId="723" priority="29" operator="containsText" text="Aceptable">
      <formula>NOT(ISERROR(SEARCH("Aceptable",K11)))</formula>
    </cfRule>
    <cfRule type="containsText" dxfId="722" priority="30" operator="containsText" text="Inaceptable">
      <formula>NOT(ISERROR(SEARCH("Inaceptable",K11)))</formula>
    </cfRule>
  </conditionalFormatting>
  <conditionalFormatting sqref="T11:T13">
    <cfRule type="containsText" dxfId="721" priority="18" operator="containsText" text="Inaceptable">
      <formula>NOT(ISERROR(SEARCH("Inaceptable",T11)))</formula>
    </cfRule>
    <cfRule type="containsText" dxfId="720" priority="19" operator="containsText" text="Importante">
      <formula>NOT(ISERROR(SEARCH("Importante",T11)))</formula>
    </cfRule>
    <cfRule type="containsText" dxfId="719" priority="20" operator="containsText" text="Moderado">
      <formula>NOT(ISERROR(SEARCH("Moderado",T11)))</formula>
    </cfRule>
    <cfRule type="containsText" dxfId="718" priority="21" operator="containsText" text="Tolerable">
      <formula>NOT(ISERROR(SEARCH("Tolerable",T11)))</formula>
    </cfRule>
    <cfRule type="containsText" dxfId="717" priority="22" operator="containsText" text="Aceptable">
      <formula>NOT(ISERROR(SEARCH("Aceptable",T11)))</formula>
    </cfRule>
    <cfRule type="containsText" dxfId="716" priority="23" operator="containsText" text="Inaceptable">
      <formula>NOT(ISERROR(SEARCH("Inaceptable",T11)))</formula>
    </cfRule>
  </conditionalFormatting>
  <conditionalFormatting sqref="Q11:Q13">
    <cfRule type="cellIs" dxfId="715" priority="15" operator="equal">
      <formula>1</formula>
    </cfRule>
    <cfRule type="cellIs" dxfId="714" priority="16" operator="equal">
      <formula>2</formula>
    </cfRule>
    <cfRule type="cellIs" dxfId="713" priority="17" operator="equal">
      <formula>3</formula>
    </cfRule>
  </conditionalFormatting>
  <conditionalFormatting sqref="R11:R13">
    <cfRule type="cellIs" dxfId="712" priority="12" operator="equal">
      <formula>5</formula>
    </cfRule>
    <cfRule type="cellIs" dxfId="711" priority="13" operator="equal">
      <formula>10</formula>
    </cfRule>
    <cfRule type="cellIs" dxfId="710" priority="14" operator="equal">
      <formula>20</formula>
    </cfRule>
  </conditionalFormatting>
  <conditionalFormatting sqref="S11:S13">
    <cfRule type="cellIs" dxfId="709" priority="1" operator="equal">
      <formula>20</formula>
    </cfRule>
    <cfRule type="cellIs" dxfId="708" priority="2" operator="equal">
      <formula>5</formula>
    </cfRule>
    <cfRule type="cellIs" dxfId="707" priority="3" operator="equal">
      <formula>5</formula>
    </cfRule>
    <cfRule type="cellIs" dxfId="706" priority="4" operator="equal">
      <formula>10</formula>
    </cfRule>
    <cfRule type="cellIs" dxfId="705" priority="5" operator="equal">
      <formula>10</formula>
    </cfRule>
    <cfRule type="cellIs" dxfId="704" priority="6" operator="equal">
      <formula>60</formula>
    </cfRule>
    <cfRule type="cellIs" dxfId="703" priority="7" operator="equal">
      <formula>40</formula>
    </cfRule>
    <cfRule type="cellIs" dxfId="702" priority="8" operator="equal">
      <formula>30</formula>
    </cfRule>
    <cfRule type="cellIs" dxfId="701" priority="9" operator="equal">
      <formula>15</formula>
    </cfRule>
    <cfRule type="cellIs" dxfId="700" priority="11" operator="equal">
      <formula>"15, 20, "</formula>
    </cfRule>
  </conditionalFormatting>
  <conditionalFormatting sqref="S11:S13">
    <cfRule type="cellIs" dxfId="699" priority="10" operator="equal">
      <formula>15</formula>
    </cfRule>
  </conditionalFormatting>
  <dataValidations count="2">
    <dataValidation type="list" allowBlank="1" showInputMessage="1" showErrorMessage="1" sqref="U11:U13" xr:uid="{508016B9-408F-4CD4-8230-5A550DB6576F}">
      <formula1>Estado</formula1>
    </dataValidation>
    <dataValidation type="list" allowBlank="1" showInputMessage="1" showErrorMessage="1" sqref="R11:R13" xr:uid="{BF8FF21D-7A58-40FF-BF37-43606C347E32}">
      <formula1>Impacto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6E68F88-B768-46EA-B781-7876A3F7A323}">
          <x14:formula1>
            <xm:f>Hoja1!$B$2:$B$4</xm:f>
          </x14:formula1>
          <xm:sqref>Q11:Q13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C628-71FF-4C12-B684-D75C9DAF457D}">
  <dimension ref="B1:X20"/>
  <sheetViews>
    <sheetView showGridLines="0" showRowColHeaders="0" zoomScale="90" zoomScaleNormal="9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5.33203125" customWidth="1"/>
    <col min="6" max="6" width="33.6640625" customWidth="1"/>
    <col min="7" max="7" width="34" customWidth="1"/>
    <col min="8" max="8" width="20.33203125" customWidth="1"/>
    <col min="9" max="9" width="17" customWidth="1"/>
    <col min="10" max="10" width="8.6640625" customWidth="1"/>
    <col min="11" max="11" width="12.88671875" bestFit="1" customWidth="1"/>
    <col min="12" max="12" width="17.44140625" customWidth="1"/>
    <col min="13" max="13" width="42.6640625" customWidth="1"/>
    <col min="14" max="14" width="28.5546875" customWidth="1"/>
    <col min="15" max="15" width="20.88671875" customWidth="1"/>
    <col min="16" max="16" width="33.6640625" customWidth="1"/>
    <col min="17" max="17" width="22.109375" customWidth="1"/>
    <col min="18" max="18" width="18.109375" customWidth="1"/>
    <col min="19" max="19" width="13" customWidth="1"/>
    <col min="20" max="20" width="13.6640625" customWidth="1"/>
    <col min="21" max="21" width="20" bestFit="1" customWidth="1"/>
    <col min="22" max="23" width="40.8867187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32.2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234" customHeight="1" x14ac:dyDescent="0.3">
      <c r="B11" s="7">
        <v>1</v>
      </c>
      <c r="C11" s="110" t="s">
        <v>39</v>
      </c>
      <c r="D11" s="111"/>
      <c r="E11" s="34" t="s">
        <v>349</v>
      </c>
      <c r="F11" s="20" t="s">
        <v>350</v>
      </c>
      <c r="G11" s="20" t="s">
        <v>351</v>
      </c>
      <c r="H11" s="4">
        <v>2</v>
      </c>
      <c r="I11" s="4">
        <v>20</v>
      </c>
      <c r="J11" s="4">
        <f t="shared" ref="J11:J14" si="0">H11*I11</f>
        <v>40</v>
      </c>
      <c r="K11" s="6" t="str">
        <f t="shared" ref="K11:K14" si="1">IF(J11&lt;=5,"Aceptable", IF(J11&lt;=10,"Tolerable",IF(J11&lt;=20,"Moderado",IF(J11&lt;=40,"Importante","Inaceptable"))))</f>
        <v>Importante</v>
      </c>
      <c r="L11" s="34" t="s">
        <v>43</v>
      </c>
      <c r="M11" s="20" t="s">
        <v>352</v>
      </c>
      <c r="N11" s="20" t="s">
        <v>353</v>
      </c>
      <c r="O11" s="46" t="s">
        <v>214</v>
      </c>
      <c r="P11" s="20" t="s">
        <v>354</v>
      </c>
      <c r="Q11" s="74">
        <v>2</v>
      </c>
      <c r="R11" s="74">
        <v>20</v>
      </c>
      <c r="S11" s="74">
        <f>Q11*R11</f>
        <v>40</v>
      </c>
      <c r="T11" s="6" t="str">
        <f>IF(S11&lt;=5,"Aceptable", IF(S11&lt;=10,"Tolerable",IF(S11&lt;=20,"Moderado",IF(S11&lt;=40,"Importante","Inaceptable"))))</f>
        <v>Importante</v>
      </c>
      <c r="U11" s="60" t="s">
        <v>542</v>
      </c>
      <c r="V11" s="73" t="s">
        <v>657</v>
      </c>
      <c r="W11" s="7" t="s">
        <v>656</v>
      </c>
      <c r="X11" s="7"/>
    </row>
    <row r="12" spans="2:24" ht="165" customHeight="1" x14ac:dyDescent="0.3">
      <c r="B12" s="7">
        <v>2</v>
      </c>
      <c r="C12" s="110" t="s">
        <v>62</v>
      </c>
      <c r="D12" s="111"/>
      <c r="E12" s="34" t="s">
        <v>355</v>
      </c>
      <c r="F12" s="20" t="s">
        <v>356</v>
      </c>
      <c r="G12" s="20" t="s">
        <v>357</v>
      </c>
      <c r="H12" s="4">
        <v>2</v>
      </c>
      <c r="I12" s="4">
        <v>20</v>
      </c>
      <c r="J12" s="4">
        <f t="shared" si="0"/>
        <v>40</v>
      </c>
      <c r="K12" s="6" t="str">
        <f t="shared" si="1"/>
        <v>Importante</v>
      </c>
      <c r="L12" s="34" t="s">
        <v>57</v>
      </c>
      <c r="M12" s="20" t="s">
        <v>358</v>
      </c>
      <c r="N12" s="20" t="s">
        <v>359</v>
      </c>
      <c r="O12" s="47" t="s">
        <v>360</v>
      </c>
      <c r="P12" s="20" t="s">
        <v>361</v>
      </c>
      <c r="Q12" s="74">
        <v>2</v>
      </c>
      <c r="R12" s="74">
        <v>20</v>
      </c>
      <c r="S12" s="74">
        <f>Q12*R12</f>
        <v>40</v>
      </c>
      <c r="T12" s="6" t="str">
        <f>IF(S12&lt;=5,"Aceptable", IF(S12&lt;=10,"Tolerable",IF(S12&lt;=20,"Moderado",IF(S12&lt;=40,"Importante","Inaceptable"))))</f>
        <v>Importante</v>
      </c>
      <c r="U12" s="60" t="s">
        <v>532</v>
      </c>
      <c r="V12" s="73" t="s">
        <v>612</v>
      </c>
      <c r="W12" s="7"/>
      <c r="X12" s="7"/>
    </row>
    <row r="13" spans="2:24" ht="115.2" x14ac:dyDescent="0.3">
      <c r="B13" s="7">
        <v>3</v>
      </c>
      <c r="C13" s="110" t="s">
        <v>62</v>
      </c>
      <c r="D13" s="111"/>
      <c r="E13" s="34" t="s">
        <v>362</v>
      </c>
      <c r="F13" s="20" t="s">
        <v>363</v>
      </c>
      <c r="G13" s="20" t="s">
        <v>364</v>
      </c>
      <c r="H13" s="4">
        <v>2</v>
      </c>
      <c r="I13" s="4">
        <v>20</v>
      </c>
      <c r="J13" s="4">
        <f t="shared" si="0"/>
        <v>40</v>
      </c>
      <c r="K13" s="6" t="str">
        <f t="shared" si="1"/>
        <v>Importante</v>
      </c>
      <c r="L13" s="34" t="s">
        <v>57</v>
      </c>
      <c r="M13" s="20" t="s">
        <v>365</v>
      </c>
      <c r="N13" s="20" t="s">
        <v>353</v>
      </c>
      <c r="O13" s="46" t="s">
        <v>214</v>
      </c>
      <c r="P13" s="20" t="s">
        <v>366</v>
      </c>
      <c r="Q13" s="74">
        <v>2</v>
      </c>
      <c r="R13" s="74">
        <v>20</v>
      </c>
      <c r="S13" s="74">
        <f>Q13*R13</f>
        <v>40</v>
      </c>
      <c r="T13" s="6" t="str">
        <f>IF(S13&lt;=5,"Aceptable", IF(S13&lt;=10,"Tolerable",IF(S13&lt;=20,"Moderado",IF(S13&lt;=40,"Importante","Inaceptable"))))</f>
        <v>Importante</v>
      </c>
      <c r="U13" s="60" t="s">
        <v>532</v>
      </c>
      <c r="V13" s="7" t="s">
        <v>609</v>
      </c>
      <c r="W13" s="7" t="s">
        <v>610</v>
      </c>
      <c r="X13" s="7"/>
    </row>
    <row r="14" spans="2:24" ht="265.5" customHeight="1" x14ac:dyDescent="0.3">
      <c r="B14" s="7">
        <v>4</v>
      </c>
      <c r="C14" s="110" t="s">
        <v>91</v>
      </c>
      <c r="D14" s="111"/>
      <c r="E14" s="34" t="s">
        <v>367</v>
      </c>
      <c r="F14" s="20" t="s">
        <v>368</v>
      </c>
      <c r="G14" s="20" t="s">
        <v>372</v>
      </c>
      <c r="H14" s="4">
        <v>3</v>
      </c>
      <c r="I14" s="4">
        <v>20</v>
      </c>
      <c r="J14" s="4">
        <f t="shared" si="0"/>
        <v>60</v>
      </c>
      <c r="K14" s="4" t="str">
        <f t="shared" si="1"/>
        <v>Inaceptable</v>
      </c>
      <c r="L14" s="34" t="s">
        <v>57</v>
      </c>
      <c r="M14" s="20" t="s">
        <v>369</v>
      </c>
      <c r="N14" s="20" t="s">
        <v>370</v>
      </c>
      <c r="O14" s="46" t="s">
        <v>214</v>
      </c>
      <c r="P14" s="20" t="s">
        <v>371</v>
      </c>
      <c r="Q14" s="74">
        <v>2</v>
      </c>
      <c r="R14" s="74">
        <v>20</v>
      </c>
      <c r="S14" s="74">
        <f>Q14*R14</f>
        <v>40</v>
      </c>
      <c r="T14" s="6" t="str">
        <f>IF(S14&lt;=5,"Aceptable", IF(S14&lt;=10,"Tolerable",IF(S14&lt;=20,"Moderado",IF(S14&lt;=40,"Importante","Inaceptable"))))</f>
        <v>Importante</v>
      </c>
      <c r="U14" s="60" t="s">
        <v>532</v>
      </c>
      <c r="V14" s="7" t="s">
        <v>611</v>
      </c>
      <c r="W14" s="7"/>
      <c r="X14" s="7"/>
    </row>
    <row r="15" spans="2:24" ht="15" customHeight="1" x14ac:dyDescent="0.3"/>
    <row r="16" spans="2:24" ht="15" customHeight="1" x14ac:dyDescent="0.3">
      <c r="B16" s="87" t="s">
        <v>83</v>
      </c>
      <c r="C16" s="88"/>
      <c r="D16" s="88"/>
      <c r="E16" s="88"/>
      <c r="F16" s="88"/>
      <c r="G16" s="89"/>
      <c r="H16" s="90" t="s">
        <v>84</v>
      </c>
      <c r="I16" s="90"/>
      <c r="J16" s="90"/>
      <c r="K16" s="90"/>
      <c r="L16" s="90"/>
      <c r="M16" s="90"/>
      <c r="N16" s="90" t="s">
        <v>85</v>
      </c>
      <c r="O16" s="90"/>
      <c r="P16" s="90"/>
      <c r="Q16" s="90"/>
      <c r="R16" s="90"/>
    </row>
    <row r="17" spans="2:18" ht="15" customHeight="1" x14ac:dyDescent="0.3">
      <c r="B17" s="87" t="s">
        <v>86</v>
      </c>
      <c r="C17" s="88"/>
      <c r="D17" s="88"/>
      <c r="E17" s="88"/>
      <c r="F17" s="88"/>
      <c r="G17" s="89"/>
      <c r="H17" s="91" t="s">
        <v>87</v>
      </c>
      <c r="I17" s="91"/>
      <c r="J17" s="91"/>
      <c r="K17" s="91"/>
      <c r="L17" s="91"/>
      <c r="M17" s="91"/>
      <c r="N17" s="91" t="s">
        <v>88</v>
      </c>
      <c r="O17" s="91"/>
      <c r="P17" s="91"/>
      <c r="Q17" s="91"/>
      <c r="R17" s="91"/>
    </row>
    <row r="20" spans="2:18" x14ac:dyDescent="0.3">
      <c r="E20" s="9"/>
      <c r="F20" s="9"/>
      <c r="G20" s="9"/>
    </row>
  </sheetData>
  <mergeCells count="43">
    <mergeCell ref="B1:E2"/>
    <mergeCell ref="F1:O2"/>
    <mergeCell ref="P1:R1"/>
    <mergeCell ref="P2:R2"/>
    <mergeCell ref="B3:O3"/>
    <mergeCell ref="P3:R3"/>
    <mergeCell ref="B4:G4"/>
    <mergeCell ref="P4:R4"/>
    <mergeCell ref="B6:T7"/>
    <mergeCell ref="U6:X8"/>
    <mergeCell ref="B8:B10"/>
    <mergeCell ref="C8:D10"/>
    <mergeCell ref="E8:E10"/>
    <mergeCell ref="F8:F10"/>
    <mergeCell ref="G8:G10"/>
    <mergeCell ref="H8:K8"/>
    <mergeCell ref="W9:W10"/>
    <mergeCell ref="L8:L10"/>
    <mergeCell ref="M8:P8"/>
    <mergeCell ref="Q8:T8"/>
    <mergeCell ref="H9:H10"/>
    <mergeCell ref="I9:I10"/>
    <mergeCell ref="J9:K10"/>
    <mergeCell ref="M9:M10"/>
    <mergeCell ref="N9:N10"/>
    <mergeCell ref="O9:O10"/>
    <mergeCell ref="P9:P10"/>
    <mergeCell ref="B17:G17"/>
    <mergeCell ref="H17:M17"/>
    <mergeCell ref="N17:R17"/>
    <mergeCell ref="X9:X10"/>
    <mergeCell ref="C11:D11"/>
    <mergeCell ref="C12:D12"/>
    <mergeCell ref="C13:D13"/>
    <mergeCell ref="C14:D14"/>
    <mergeCell ref="B16:G16"/>
    <mergeCell ref="H16:M16"/>
    <mergeCell ref="N16:R16"/>
    <mergeCell ref="Q9:Q10"/>
    <mergeCell ref="R9:R10"/>
    <mergeCell ref="S9:T10"/>
    <mergeCell ref="U9:U10"/>
    <mergeCell ref="V9:V10"/>
  </mergeCells>
  <conditionalFormatting sqref="H15 H18">
    <cfRule type="cellIs" dxfId="698" priority="139" operator="equal">
      <formula>2</formula>
    </cfRule>
  </conditionalFormatting>
  <conditionalFormatting sqref="H14">
    <cfRule type="cellIs" dxfId="697" priority="113" operator="equal">
      <formula>1</formula>
    </cfRule>
    <cfRule type="cellIs" dxfId="696" priority="114" operator="equal">
      <formula>2</formula>
    </cfRule>
    <cfRule type="cellIs" dxfId="695" priority="115" operator="equal">
      <formula>3</formula>
    </cfRule>
  </conditionalFormatting>
  <conditionalFormatting sqref="I14">
    <cfRule type="cellIs" dxfId="694" priority="110" operator="equal">
      <formula>5</formula>
    </cfRule>
    <cfRule type="cellIs" dxfId="693" priority="111" operator="equal">
      <formula>10</formula>
    </cfRule>
    <cfRule type="cellIs" dxfId="692" priority="112" operator="equal">
      <formula>20</formula>
    </cfRule>
  </conditionalFormatting>
  <conditionalFormatting sqref="J14">
    <cfRule type="cellIs" dxfId="691" priority="93" operator="equal">
      <formula>20</formula>
    </cfRule>
    <cfRule type="cellIs" dxfId="690" priority="100" operator="equal">
      <formula>5</formula>
    </cfRule>
    <cfRule type="cellIs" dxfId="689" priority="101" operator="equal">
      <formula>5</formula>
    </cfRule>
    <cfRule type="cellIs" dxfId="688" priority="102" operator="equal">
      <formula>10</formula>
    </cfRule>
    <cfRule type="cellIs" dxfId="687" priority="103" operator="equal">
      <formula>10</formula>
    </cfRule>
    <cfRule type="cellIs" dxfId="686" priority="104" operator="equal">
      <formula>60</formula>
    </cfRule>
    <cfRule type="cellIs" dxfId="685" priority="105" operator="equal">
      <formula>40</formula>
    </cfRule>
    <cfRule type="cellIs" dxfId="684" priority="106" operator="equal">
      <formula>30</formula>
    </cfRule>
    <cfRule type="cellIs" dxfId="683" priority="107" operator="equal">
      <formula>15</formula>
    </cfRule>
    <cfRule type="cellIs" dxfId="682" priority="109" operator="equal">
      <formula>"15, 20, "</formula>
    </cfRule>
  </conditionalFormatting>
  <conditionalFormatting sqref="J14">
    <cfRule type="cellIs" dxfId="681" priority="108" operator="equal">
      <formula>15</formula>
    </cfRule>
  </conditionalFormatting>
  <conditionalFormatting sqref="K14">
    <cfRule type="containsText" dxfId="680" priority="94" operator="containsText" text="Inaceptable">
      <formula>NOT(ISERROR(SEARCH("Inaceptable",K14)))</formula>
    </cfRule>
    <cfRule type="containsText" dxfId="679" priority="95" operator="containsText" text="Importante">
      <formula>NOT(ISERROR(SEARCH("Importante",K14)))</formula>
    </cfRule>
    <cfRule type="containsText" dxfId="678" priority="96" operator="containsText" text="Moderado">
      <formula>NOT(ISERROR(SEARCH("Moderado",K14)))</formula>
    </cfRule>
    <cfRule type="containsText" dxfId="677" priority="97" operator="containsText" text="Tolerable">
      <formula>NOT(ISERROR(SEARCH("Tolerable",K14)))</formula>
    </cfRule>
    <cfRule type="containsText" dxfId="676" priority="98" operator="containsText" text="Aceptable">
      <formula>NOT(ISERROR(SEARCH("Aceptable",K14)))</formula>
    </cfRule>
    <cfRule type="containsText" dxfId="675" priority="99" operator="containsText" text="Inaceptable">
      <formula>NOT(ISERROR(SEARCH("Inaceptable",K14)))</formula>
    </cfRule>
  </conditionalFormatting>
  <conditionalFormatting sqref="H11">
    <cfRule type="cellIs" dxfId="674" priority="90" operator="equal">
      <formula>1</formula>
    </cfRule>
    <cfRule type="cellIs" dxfId="673" priority="91" operator="equal">
      <formula>2</formula>
    </cfRule>
    <cfRule type="cellIs" dxfId="672" priority="92" operator="equal">
      <formula>3</formula>
    </cfRule>
  </conditionalFormatting>
  <conditionalFormatting sqref="I11">
    <cfRule type="cellIs" dxfId="671" priority="87" operator="equal">
      <formula>5</formula>
    </cfRule>
    <cfRule type="cellIs" dxfId="670" priority="88" operator="equal">
      <formula>10</formula>
    </cfRule>
    <cfRule type="cellIs" dxfId="669" priority="89" operator="equal">
      <formula>20</formula>
    </cfRule>
  </conditionalFormatting>
  <conditionalFormatting sqref="J11">
    <cfRule type="cellIs" dxfId="668" priority="70" operator="equal">
      <formula>20</formula>
    </cfRule>
    <cfRule type="cellIs" dxfId="667" priority="77" operator="equal">
      <formula>5</formula>
    </cfRule>
    <cfRule type="cellIs" dxfId="666" priority="78" operator="equal">
      <formula>5</formula>
    </cfRule>
    <cfRule type="cellIs" dxfId="665" priority="79" operator="equal">
      <formula>10</formula>
    </cfRule>
    <cfRule type="cellIs" dxfId="664" priority="80" operator="equal">
      <formula>10</formula>
    </cfRule>
    <cfRule type="cellIs" dxfId="663" priority="81" operator="equal">
      <formula>60</formula>
    </cfRule>
    <cfRule type="cellIs" dxfId="662" priority="82" operator="equal">
      <formula>40</formula>
    </cfRule>
    <cfRule type="cellIs" dxfId="661" priority="83" operator="equal">
      <formula>30</formula>
    </cfRule>
    <cfRule type="cellIs" dxfId="660" priority="84" operator="equal">
      <formula>15</formula>
    </cfRule>
    <cfRule type="cellIs" dxfId="659" priority="86" operator="equal">
      <formula>"15, 20, "</formula>
    </cfRule>
  </conditionalFormatting>
  <conditionalFormatting sqref="J11">
    <cfRule type="cellIs" dxfId="658" priority="85" operator="equal">
      <formula>15</formula>
    </cfRule>
  </conditionalFormatting>
  <conditionalFormatting sqref="K11">
    <cfRule type="containsText" dxfId="657" priority="71" operator="containsText" text="Inaceptable">
      <formula>NOT(ISERROR(SEARCH("Inaceptable",K11)))</formula>
    </cfRule>
    <cfRule type="containsText" dxfId="656" priority="72" operator="containsText" text="Importante">
      <formula>NOT(ISERROR(SEARCH("Importante",K11)))</formula>
    </cfRule>
    <cfRule type="containsText" dxfId="655" priority="73" operator="containsText" text="Moderado">
      <formula>NOT(ISERROR(SEARCH("Moderado",K11)))</formula>
    </cfRule>
    <cfRule type="containsText" dxfId="654" priority="74" operator="containsText" text="Tolerable">
      <formula>NOT(ISERROR(SEARCH("Tolerable",K11)))</formula>
    </cfRule>
    <cfRule type="containsText" dxfId="653" priority="75" operator="containsText" text="Aceptable">
      <formula>NOT(ISERROR(SEARCH("Aceptable",K11)))</formula>
    </cfRule>
    <cfRule type="containsText" dxfId="652" priority="76" operator="containsText" text="Inaceptable">
      <formula>NOT(ISERROR(SEARCH("Inaceptable",K11)))</formula>
    </cfRule>
  </conditionalFormatting>
  <conditionalFormatting sqref="H12">
    <cfRule type="cellIs" dxfId="651" priority="67" operator="equal">
      <formula>1</formula>
    </cfRule>
    <cfRule type="cellIs" dxfId="650" priority="68" operator="equal">
      <formula>2</formula>
    </cfRule>
    <cfRule type="cellIs" dxfId="649" priority="69" operator="equal">
      <formula>3</formula>
    </cfRule>
  </conditionalFormatting>
  <conditionalFormatting sqref="I12">
    <cfRule type="cellIs" dxfId="648" priority="64" operator="equal">
      <formula>5</formula>
    </cfRule>
    <cfRule type="cellIs" dxfId="647" priority="65" operator="equal">
      <formula>10</formula>
    </cfRule>
    <cfRule type="cellIs" dxfId="646" priority="66" operator="equal">
      <formula>20</formula>
    </cfRule>
  </conditionalFormatting>
  <conditionalFormatting sqref="J12">
    <cfRule type="cellIs" dxfId="645" priority="47" operator="equal">
      <formula>20</formula>
    </cfRule>
    <cfRule type="cellIs" dxfId="644" priority="54" operator="equal">
      <formula>5</formula>
    </cfRule>
    <cfRule type="cellIs" dxfId="643" priority="55" operator="equal">
      <formula>5</formula>
    </cfRule>
    <cfRule type="cellIs" dxfId="642" priority="56" operator="equal">
      <formula>10</formula>
    </cfRule>
    <cfRule type="cellIs" dxfId="641" priority="57" operator="equal">
      <formula>10</formula>
    </cfRule>
    <cfRule type="cellIs" dxfId="640" priority="58" operator="equal">
      <formula>60</formula>
    </cfRule>
    <cfRule type="cellIs" dxfId="639" priority="59" operator="equal">
      <formula>40</formula>
    </cfRule>
    <cfRule type="cellIs" dxfId="638" priority="60" operator="equal">
      <formula>30</formula>
    </cfRule>
    <cfRule type="cellIs" dxfId="637" priority="61" operator="equal">
      <formula>15</formula>
    </cfRule>
    <cfRule type="cellIs" dxfId="636" priority="63" operator="equal">
      <formula>"15, 20, "</formula>
    </cfRule>
  </conditionalFormatting>
  <conditionalFormatting sqref="J12">
    <cfRule type="cellIs" dxfId="635" priority="62" operator="equal">
      <formula>15</formula>
    </cfRule>
  </conditionalFormatting>
  <conditionalFormatting sqref="K12">
    <cfRule type="containsText" dxfId="634" priority="48" operator="containsText" text="Inaceptable">
      <formula>NOT(ISERROR(SEARCH("Inaceptable",K12)))</formula>
    </cfRule>
    <cfRule type="containsText" dxfId="633" priority="49" operator="containsText" text="Importante">
      <formula>NOT(ISERROR(SEARCH("Importante",K12)))</formula>
    </cfRule>
    <cfRule type="containsText" dxfId="632" priority="50" operator="containsText" text="Moderado">
      <formula>NOT(ISERROR(SEARCH("Moderado",K12)))</formula>
    </cfRule>
    <cfRule type="containsText" dxfId="631" priority="51" operator="containsText" text="Tolerable">
      <formula>NOT(ISERROR(SEARCH("Tolerable",K12)))</formula>
    </cfRule>
    <cfRule type="containsText" dxfId="630" priority="52" operator="containsText" text="Aceptable">
      <formula>NOT(ISERROR(SEARCH("Aceptable",K12)))</formula>
    </cfRule>
    <cfRule type="containsText" dxfId="629" priority="53" operator="containsText" text="Inaceptable">
      <formula>NOT(ISERROR(SEARCH("Inaceptable",K12)))</formula>
    </cfRule>
  </conditionalFormatting>
  <conditionalFormatting sqref="H13">
    <cfRule type="cellIs" dxfId="628" priority="44" operator="equal">
      <formula>1</formula>
    </cfRule>
    <cfRule type="cellIs" dxfId="627" priority="45" operator="equal">
      <formula>2</formula>
    </cfRule>
    <cfRule type="cellIs" dxfId="626" priority="46" operator="equal">
      <formula>3</formula>
    </cfRule>
  </conditionalFormatting>
  <conditionalFormatting sqref="I13">
    <cfRule type="cellIs" dxfId="625" priority="41" operator="equal">
      <formula>5</formula>
    </cfRule>
    <cfRule type="cellIs" dxfId="624" priority="42" operator="equal">
      <formula>10</formula>
    </cfRule>
    <cfRule type="cellIs" dxfId="623" priority="43" operator="equal">
      <formula>20</formula>
    </cfRule>
  </conditionalFormatting>
  <conditionalFormatting sqref="J13">
    <cfRule type="cellIs" dxfId="622" priority="24" operator="equal">
      <formula>20</formula>
    </cfRule>
    <cfRule type="cellIs" dxfId="621" priority="31" operator="equal">
      <formula>5</formula>
    </cfRule>
    <cfRule type="cellIs" dxfId="620" priority="32" operator="equal">
      <formula>5</formula>
    </cfRule>
    <cfRule type="cellIs" dxfId="619" priority="33" operator="equal">
      <formula>10</formula>
    </cfRule>
    <cfRule type="cellIs" dxfId="618" priority="34" operator="equal">
      <formula>10</formula>
    </cfRule>
    <cfRule type="cellIs" dxfId="617" priority="35" operator="equal">
      <formula>60</formula>
    </cfRule>
    <cfRule type="cellIs" dxfId="616" priority="36" operator="equal">
      <formula>40</formula>
    </cfRule>
    <cfRule type="cellIs" dxfId="615" priority="37" operator="equal">
      <formula>30</formula>
    </cfRule>
    <cfRule type="cellIs" dxfId="614" priority="38" operator="equal">
      <formula>15</formula>
    </cfRule>
    <cfRule type="cellIs" dxfId="613" priority="40" operator="equal">
      <formula>"15, 20, "</formula>
    </cfRule>
  </conditionalFormatting>
  <conditionalFormatting sqref="J13">
    <cfRule type="cellIs" dxfId="612" priority="39" operator="equal">
      <formula>15</formula>
    </cfRule>
  </conditionalFormatting>
  <conditionalFormatting sqref="K13">
    <cfRule type="containsText" dxfId="611" priority="25" operator="containsText" text="Inaceptable">
      <formula>NOT(ISERROR(SEARCH("Inaceptable",K13)))</formula>
    </cfRule>
    <cfRule type="containsText" dxfId="610" priority="26" operator="containsText" text="Importante">
      <formula>NOT(ISERROR(SEARCH("Importante",K13)))</formula>
    </cfRule>
    <cfRule type="containsText" dxfId="609" priority="27" operator="containsText" text="Moderado">
      <formula>NOT(ISERROR(SEARCH("Moderado",K13)))</formula>
    </cfRule>
    <cfRule type="containsText" dxfId="608" priority="28" operator="containsText" text="Tolerable">
      <formula>NOT(ISERROR(SEARCH("Tolerable",K13)))</formula>
    </cfRule>
    <cfRule type="containsText" dxfId="607" priority="29" operator="containsText" text="Aceptable">
      <formula>NOT(ISERROR(SEARCH("Aceptable",K13)))</formula>
    </cfRule>
    <cfRule type="containsText" dxfId="606" priority="30" operator="containsText" text="Inaceptable">
      <formula>NOT(ISERROR(SEARCH("Inaceptable",K13)))</formula>
    </cfRule>
  </conditionalFormatting>
  <conditionalFormatting sqref="T11:T14">
    <cfRule type="containsText" dxfId="605" priority="18" operator="containsText" text="Inaceptable">
      <formula>NOT(ISERROR(SEARCH("Inaceptable",T11)))</formula>
    </cfRule>
    <cfRule type="containsText" dxfId="604" priority="19" operator="containsText" text="Importante">
      <formula>NOT(ISERROR(SEARCH("Importante",T11)))</formula>
    </cfRule>
    <cfRule type="containsText" dxfId="603" priority="20" operator="containsText" text="Moderado">
      <formula>NOT(ISERROR(SEARCH("Moderado",T11)))</formula>
    </cfRule>
    <cfRule type="containsText" dxfId="602" priority="21" operator="containsText" text="Tolerable">
      <formula>NOT(ISERROR(SEARCH("Tolerable",T11)))</formula>
    </cfRule>
    <cfRule type="containsText" dxfId="601" priority="22" operator="containsText" text="Aceptable">
      <formula>NOT(ISERROR(SEARCH("Aceptable",T11)))</formula>
    </cfRule>
    <cfRule type="containsText" dxfId="600" priority="23" operator="containsText" text="Inaceptable">
      <formula>NOT(ISERROR(SEARCH("Inaceptable",T11)))</formula>
    </cfRule>
  </conditionalFormatting>
  <conditionalFormatting sqref="Q11:Q14">
    <cfRule type="cellIs" dxfId="599" priority="15" operator="equal">
      <formula>1</formula>
    </cfRule>
    <cfRule type="cellIs" dxfId="598" priority="16" operator="equal">
      <formula>2</formula>
    </cfRule>
    <cfRule type="cellIs" dxfId="597" priority="17" operator="equal">
      <formula>3</formula>
    </cfRule>
  </conditionalFormatting>
  <conditionalFormatting sqref="R11:R14">
    <cfRule type="cellIs" dxfId="596" priority="12" operator="equal">
      <formula>5</formula>
    </cfRule>
    <cfRule type="cellIs" dxfId="595" priority="13" operator="equal">
      <formula>10</formula>
    </cfRule>
    <cfRule type="cellIs" dxfId="594" priority="14" operator="equal">
      <formula>20</formula>
    </cfRule>
  </conditionalFormatting>
  <conditionalFormatting sqref="S11:S14">
    <cfRule type="cellIs" dxfId="593" priority="1" operator="equal">
      <formula>20</formula>
    </cfRule>
    <cfRule type="cellIs" dxfId="592" priority="2" operator="equal">
      <formula>5</formula>
    </cfRule>
    <cfRule type="cellIs" dxfId="591" priority="3" operator="equal">
      <formula>5</formula>
    </cfRule>
    <cfRule type="cellIs" dxfId="590" priority="4" operator="equal">
      <formula>10</formula>
    </cfRule>
    <cfRule type="cellIs" dxfId="589" priority="5" operator="equal">
      <formula>10</formula>
    </cfRule>
    <cfRule type="cellIs" dxfId="588" priority="6" operator="equal">
      <formula>60</formula>
    </cfRule>
    <cfRule type="cellIs" dxfId="587" priority="7" operator="equal">
      <formula>40</formula>
    </cfRule>
    <cfRule type="cellIs" dxfId="586" priority="8" operator="equal">
      <formula>30</formula>
    </cfRule>
    <cfRule type="cellIs" dxfId="585" priority="9" operator="equal">
      <formula>15</formula>
    </cfRule>
    <cfRule type="cellIs" dxfId="584" priority="11" operator="equal">
      <formula>"15, 20, "</formula>
    </cfRule>
  </conditionalFormatting>
  <conditionalFormatting sqref="S11:S14">
    <cfRule type="cellIs" dxfId="583" priority="10" operator="equal">
      <formula>15</formula>
    </cfRule>
  </conditionalFormatting>
  <dataValidations count="2">
    <dataValidation type="list" allowBlank="1" showInputMessage="1" showErrorMessage="1" sqref="U11:U14" xr:uid="{87915FA0-11D0-4746-B768-462645CD6DE0}">
      <formula1>Estado</formula1>
    </dataValidation>
    <dataValidation type="list" allowBlank="1" showInputMessage="1" showErrorMessage="1" sqref="R11:R14" xr:uid="{607D1CB6-D3BA-4B52-B894-C7C6B8C15DF5}">
      <formula1>Impacto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8C43AE2-5BF2-4656-8FF3-0CCBD1E44901}">
          <x14:formula1>
            <xm:f>'Z:\11. Riesgos\2019\[10. Gestión Documental.xlsx]Listas'!#REF!</xm:f>
          </x14:formula1>
          <xm:sqref>L11:L14 H11:I14 C11:D14</xm:sqref>
        </x14:dataValidation>
        <x14:dataValidation type="list" allowBlank="1" showInputMessage="1" showErrorMessage="1" xr:uid="{B1E1710D-D633-407C-A86A-305E3AB797AB}">
          <x14:formula1>
            <xm:f>Hoja1!$B$2:$B$4</xm:f>
          </x14:formula1>
          <xm:sqref>Q11:Q14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D177-E2BD-497A-8C1F-F1BCEC830D34}">
  <dimension ref="B1:X41"/>
  <sheetViews>
    <sheetView showGridLines="0" showRowColHeaders="0" zoomScale="90" zoomScaleNormal="9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22.109375" customWidth="1"/>
    <col min="8" max="8" width="20.44140625" customWidth="1"/>
    <col min="9" max="9" width="15.88671875" customWidth="1"/>
    <col min="10" max="10" width="10.5546875" customWidth="1"/>
    <col min="11" max="11" width="12.88671875" bestFit="1" customWidth="1"/>
    <col min="12" max="12" width="17.44140625" customWidth="1"/>
    <col min="13" max="13" width="32" customWidth="1"/>
    <col min="14" max="14" width="28.5546875" customWidth="1"/>
    <col min="15" max="15" width="15.44140625" bestFit="1" customWidth="1"/>
    <col min="16" max="16" width="20.109375" customWidth="1"/>
    <col min="17" max="17" width="23.5546875" customWidth="1"/>
    <col min="18" max="18" width="17.44140625" customWidth="1"/>
    <col min="19" max="19" width="11" customWidth="1"/>
    <col min="20" max="20" width="13.6640625" customWidth="1"/>
    <col min="21" max="21" width="20" bestFit="1" customWidth="1"/>
    <col min="22" max="22" width="35.5546875" customWidth="1"/>
    <col min="23" max="23" width="37.8867187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43.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100.8" x14ac:dyDescent="0.3">
      <c r="B11" s="143">
        <v>1</v>
      </c>
      <c r="C11" s="146" t="s">
        <v>62</v>
      </c>
      <c r="D11" s="147"/>
      <c r="E11" s="152" t="s">
        <v>373</v>
      </c>
      <c r="F11" s="5" t="s">
        <v>374</v>
      </c>
      <c r="G11" s="140" t="s">
        <v>375</v>
      </c>
      <c r="H11" s="4">
        <v>2</v>
      </c>
      <c r="I11" s="4">
        <v>20</v>
      </c>
      <c r="J11" s="4">
        <f>H11*I11</f>
        <v>40</v>
      </c>
      <c r="K11" s="4" t="str">
        <f>IF(J11&lt;=5,"Aceptable", IF(J11&lt;=10,"Tolerable",IF(J11&lt;=20,"Moderado",IF(J11&lt;=40,"Importante","Inaceptable"))))</f>
        <v>Importante</v>
      </c>
      <c r="L11" s="7" t="s">
        <v>43</v>
      </c>
      <c r="M11" s="5" t="s">
        <v>376</v>
      </c>
      <c r="N11" s="7" t="s">
        <v>377</v>
      </c>
      <c r="O11" s="13" t="s">
        <v>214</v>
      </c>
      <c r="P11" s="5" t="s">
        <v>378</v>
      </c>
      <c r="Q11" s="74">
        <v>1</v>
      </c>
      <c r="R11" s="74">
        <v>20</v>
      </c>
      <c r="S11" s="74">
        <f t="shared" ref="S11:S35" si="0">Q11*R11</f>
        <v>20</v>
      </c>
      <c r="T11" s="6" t="str">
        <f t="shared" ref="T11:T35" si="1">IF(S11&lt;=5,"Aceptable", IF(S11&lt;=10,"Tolerable",IF(S11&lt;=20,"Moderado",IF(S11&lt;=40,"Importante","Inaceptable"))))</f>
        <v>Moderado</v>
      </c>
      <c r="U11" s="60" t="s">
        <v>532</v>
      </c>
      <c r="V11" s="7" t="s">
        <v>613</v>
      </c>
      <c r="W11" s="7" t="s">
        <v>614</v>
      </c>
      <c r="X11" s="7"/>
    </row>
    <row r="12" spans="2:24" ht="187.2" x14ac:dyDescent="0.3">
      <c r="B12" s="144"/>
      <c r="C12" s="148"/>
      <c r="D12" s="149"/>
      <c r="E12" s="153"/>
      <c r="F12" s="5" t="s">
        <v>379</v>
      </c>
      <c r="G12" s="141"/>
      <c r="H12" s="4">
        <v>2</v>
      </c>
      <c r="I12" s="4">
        <v>20</v>
      </c>
      <c r="J12" s="4">
        <v>40</v>
      </c>
      <c r="K12" s="4" t="str">
        <f t="shared" ref="K12:K29" si="2">IF(J12&lt;=5,"Aceptable", IF(J12&lt;=10,"Tolerable",IF(J12&lt;=20,"Moderado",IF(J12&lt;=40,"Importante","Inaceptable"))))</f>
        <v>Importante</v>
      </c>
      <c r="L12" s="7" t="s">
        <v>43</v>
      </c>
      <c r="M12" s="5" t="s">
        <v>380</v>
      </c>
      <c r="N12" s="7" t="s">
        <v>377</v>
      </c>
      <c r="O12" s="13" t="s">
        <v>214</v>
      </c>
      <c r="P12" s="5" t="s">
        <v>381</v>
      </c>
      <c r="Q12" s="74">
        <v>1</v>
      </c>
      <c r="R12" s="74">
        <v>20</v>
      </c>
      <c r="S12" s="74">
        <f t="shared" si="0"/>
        <v>20</v>
      </c>
      <c r="T12" s="6" t="str">
        <f t="shared" si="1"/>
        <v>Moderado</v>
      </c>
      <c r="U12" s="60" t="s">
        <v>532</v>
      </c>
      <c r="V12" s="7" t="s">
        <v>615</v>
      </c>
      <c r="W12" s="7" t="s">
        <v>614</v>
      </c>
      <c r="X12" s="7"/>
    </row>
    <row r="13" spans="2:24" ht="115.2" x14ac:dyDescent="0.3">
      <c r="B13" s="144"/>
      <c r="C13" s="148"/>
      <c r="D13" s="149"/>
      <c r="E13" s="153"/>
      <c r="F13" s="5" t="s">
        <v>382</v>
      </c>
      <c r="G13" s="141"/>
      <c r="H13" s="4">
        <v>2</v>
      </c>
      <c r="I13" s="4">
        <v>20</v>
      </c>
      <c r="J13" s="4">
        <v>40</v>
      </c>
      <c r="K13" s="4" t="str">
        <f t="shared" si="2"/>
        <v>Importante</v>
      </c>
      <c r="L13" s="7" t="s">
        <v>43</v>
      </c>
      <c r="M13" s="48" t="s">
        <v>383</v>
      </c>
      <c r="N13" s="7" t="s">
        <v>377</v>
      </c>
      <c r="O13" s="13" t="s">
        <v>214</v>
      </c>
      <c r="P13" s="48" t="s">
        <v>384</v>
      </c>
      <c r="Q13" s="74">
        <v>1</v>
      </c>
      <c r="R13" s="74">
        <v>20</v>
      </c>
      <c r="S13" s="74">
        <f t="shared" si="0"/>
        <v>20</v>
      </c>
      <c r="T13" s="6" t="str">
        <f t="shared" si="1"/>
        <v>Moderado</v>
      </c>
      <c r="U13" s="60" t="s">
        <v>532</v>
      </c>
      <c r="V13" s="7" t="s">
        <v>616</v>
      </c>
      <c r="W13" s="7" t="s">
        <v>614</v>
      </c>
      <c r="X13" s="7"/>
    </row>
    <row r="14" spans="2:24" ht="158.4" x14ac:dyDescent="0.3">
      <c r="B14" s="145"/>
      <c r="C14" s="150"/>
      <c r="D14" s="151"/>
      <c r="E14" s="154"/>
      <c r="F14" s="5" t="s">
        <v>385</v>
      </c>
      <c r="G14" s="142"/>
      <c r="H14" s="49">
        <v>2</v>
      </c>
      <c r="I14" s="4">
        <v>20</v>
      </c>
      <c r="J14" s="4">
        <v>40</v>
      </c>
      <c r="K14" s="4" t="str">
        <f t="shared" si="2"/>
        <v>Importante</v>
      </c>
      <c r="L14" s="7" t="s">
        <v>57</v>
      </c>
      <c r="M14" s="48" t="s">
        <v>386</v>
      </c>
      <c r="N14" s="7" t="s">
        <v>377</v>
      </c>
      <c r="O14" s="13" t="s">
        <v>214</v>
      </c>
      <c r="P14" s="48" t="s">
        <v>387</v>
      </c>
      <c r="Q14" s="74">
        <v>1</v>
      </c>
      <c r="R14" s="74">
        <v>20</v>
      </c>
      <c r="S14" s="74">
        <f t="shared" si="0"/>
        <v>20</v>
      </c>
      <c r="T14" s="6" t="str">
        <f t="shared" si="1"/>
        <v>Moderado</v>
      </c>
      <c r="U14" s="60" t="s">
        <v>532</v>
      </c>
      <c r="V14" s="7" t="s">
        <v>617</v>
      </c>
      <c r="W14" s="7" t="s">
        <v>614</v>
      </c>
      <c r="X14" s="7"/>
    </row>
    <row r="15" spans="2:24" ht="86.4" x14ac:dyDescent="0.3">
      <c r="B15" s="112">
        <v>2</v>
      </c>
      <c r="C15" s="146" t="s">
        <v>62</v>
      </c>
      <c r="D15" s="147"/>
      <c r="E15" s="152" t="s">
        <v>388</v>
      </c>
      <c r="F15" s="5" t="s">
        <v>389</v>
      </c>
      <c r="G15" s="140" t="s">
        <v>375</v>
      </c>
      <c r="H15" s="49">
        <v>2</v>
      </c>
      <c r="I15" s="49">
        <v>20</v>
      </c>
      <c r="J15" s="49">
        <f t="shared" ref="J15:J29" si="3">H15*I15</f>
        <v>40</v>
      </c>
      <c r="K15" s="49" t="str">
        <f t="shared" si="2"/>
        <v>Importante</v>
      </c>
      <c r="L15" s="7" t="s">
        <v>43</v>
      </c>
      <c r="M15" s="5" t="s">
        <v>390</v>
      </c>
      <c r="N15" s="7" t="s">
        <v>377</v>
      </c>
      <c r="O15" s="13" t="s">
        <v>214</v>
      </c>
      <c r="P15" s="48" t="s">
        <v>391</v>
      </c>
      <c r="Q15" s="74">
        <v>1</v>
      </c>
      <c r="R15" s="74">
        <v>10</v>
      </c>
      <c r="S15" s="74">
        <f t="shared" si="0"/>
        <v>10</v>
      </c>
      <c r="T15" s="6" t="str">
        <f t="shared" si="1"/>
        <v>Tolerable</v>
      </c>
      <c r="U15" s="60" t="s">
        <v>532</v>
      </c>
      <c r="V15" s="7" t="s">
        <v>618</v>
      </c>
      <c r="W15" s="7" t="s">
        <v>614</v>
      </c>
      <c r="X15" s="7"/>
    </row>
    <row r="16" spans="2:24" ht="86.4" x14ac:dyDescent="0.3">
      <c r="B16" s="112"/>
      <c r="C16" s="148"/>
      <c r="D16" s="149"/>
      <c r="E16" s="153"/>
      <c r="F16" s="5" t="s">
        <v>392</v>
      </c>
      <c r="G16" s="141"/>
      <c r="H16" s="49">
        <v>2</v>
      </c>
      <c r="I16" s="49">
        <v>20</v>
      </c>
      <c r="J16" s="49">
        <f t="shared" si="3"/>
        <v>40</v>
      </c>
      <c r="K16" s="49" t="str">
        <f t="shared" si="2"/>
        <v>Importante</v>
      </c>
      <c r="L16" s="7" t="s">
        <v>43</v>
      </c>
      <c r="M16" s="5" t="s">
        <v>393</v>
      </c>
      <c r="N16" s="7" t="s">
        <v>394</v>
      </c>
      <c r="O16" s="13" t="s">
        <v>214</v>
      </c>
      <c r="P16" s="48" t="s">
        <v>395</v>
      </c>
      <c r="Q16" s="74">
        <v>1</v>
      </c>
      <c r="R16" s="74">
        <v>10</v>
      </c>
      <c r="S16" s="74">
        <f t="shared" si="0"/>
        <v>10</v>
      </c>
      <c r="T16" s="6" t="str">
        <f t="shared" si="1"/>
        <v>Tolerable</v>
      </c>
      <c r="U16" s="60" t="s">
        <v>532</v>
      </c>
      <c r="V16" s="7" t="s">
        <v>619</v>
      </c>
      <c r="W16" s="7" t="s">
        <v>620</v>
      </c>
      <c r="X16" s="7"/>
    </row>
    <row r="17" spans="2:24" ht="72" x14ac:dyDescent="0.3">
      <c r="B17" s="112"/>
      <c r="C17" s="148"/>
      <c r="D17" s="149"/>
      <c r="E17" s="153"/>
      <c r="F17" s="5" t="s">
        <v>396</v>
      </c>
      <c r="G17" s="141"/>
      <c r="H17" s="49">
        <v>2</v>
      </c>
      <c r="I17" s="49">
        <v>20</v>
      </c>
      <c r="J17" s="49">
        <f t="shared" si="3"/>
        <v>40</v>
      </c>
      <c r="K17" s="49" t="str">
        <f t="shared" si="2"/>
        <v>Importante</v>
      </c>
      <c r="L17" s="7" t="s">
        <v>43</v>
      </c>
      <c r="M17" s="5" t="s">
        <v>397</v>
      </c>
      <c r="N17" s="7" t="s">
        <v>377</v>
      </c>
      <c r="O17" s="13" t="s">
        <v>214</v>
      </c>
      <c r="P17" s="48" t="s">
        <v>398</v>
      </c>
      <c r="Q17" s="74">
        <v>1</v>
      </c>
      <c r="R17" s="74">
        <v>10</v>
      </c>
      <c r="S17" s="74">
        <f t="shared" si="0"/>
        <v>10</v>
      </c>
      <c r="T17" s="6" t="str">
        <f t="shared" si="1"/>
        <v>Tolerable</v>
      </c>
      <c r="U17" s="60" t="s">
        <v>532</v>
      </c>
      <c r="V17" s="7" t="s">
        <v>621</v>
      </c>
      <c r="W17" s="7" t="s">
        <v>614</v>
      </c>
      <c r="X17" s="7"/>
    </row>
    <row r="18" spans="2:24" ht="57.6" x14ac:dyDescent="0.3">
      <c r="B18" s="112"/>
      <c r="C18" s="150"/>
      <c r="D18" s="151"/>
      <c r="E18" s="154"/>
      <c r="F18" s="5" t="s">
        <v>399</v>
      </c>
      <c r="G18" s="142"/>
      <c r="H18" s="49">
        <v>2</v>
      </c>
      <c r="I18" s="49">
        <v>20</v>
      </c>
      <c r="J18" s="49">
        <f t="shared" si="3"/>
        <v>40</v>
      </c>
      <c r="K18" s="49" t="str">
        <f t="shared" si="2"/>
        <v>Importante</v>
      </c>
      <c r="L18" s="7" t="s">
        <v>43</v>
      </c>
      <c r="M18" s="5" t="s">
        <v>400</v>
      </c>
      <c r="N18" s="7" t="s">
        <v>377</v>
      </c>
      <c r="O18" s="13" t="s">
        <v>214</v>
      </c>
      <c r="P18" s="48" t="s">
        <v>401</v>
      </c>
      <c r="Q18" s="74">
        <v>1</v>
      </c>
      <c r="R18" s="74">
        <v>10</v>
      </c>
      <c r="S18" s="74">
        <f t="shared" si="0"/>
        <v>10</v>
      </c>
      <c r="T18" s="6" t="str">
        <f t="shared" si="1"/>
        <v>Tolerable</v>
      </c>
      <c r="U18" s="60" t="s">
        <v>532</v>
      </c>
      <c r="V18" s="7" t="s">
        <v>622</v>
      </c>
      <c r="W18" s="7" t="s">
        <v>614</v>
      </c>
      <c r="X18" s="7"/>
    </row>
    <row r="19" spans="2:24" ht="115.2" x14ac:dyDescent="0.3">
      <c r="B19" s="143">
        <v>3</v>
      </c>
      <c r="C19" s="146" t="s">
        <v>62</v>
      </c>
      <c r="D19" s="147"/>
      <c r="E19" s="152" t="s">
        <v>402</v>
      </c>
      <c r="F19" s="5" t="s">
        <v>389</v>
      </c>
      <c r="G19" s="130" t="s">
        <v>375</v>
      </c>
      <c r="H19" s="50">
        <v>2</v>
      </c>
      <c r="I19" s="4">
        <v>20</v>
      </c>
      <c r="J19" s="4">
        <f t="shared" si="3"/>
        <v>40</v>
      </c>
      <c r="K19" s="4" t="str">
        <f t="shared" si="2"/>
        <v>Importante</v>
      </c>
      <c r="L19" s="7" t="s">
        <v>43</v>
      </c>
      <c r="M19" s="5" t="s">
        <v>390</v>
      </c>
      <c r="N19" s="7" t="s">
        <v>377</v>
      </c>
      <c r="O19" s="13" t="s">
        <v>214</v>
      </c>
      <c r="P19" s="48" t="s">
        <v>391</v>
      </c>
      <c r="Q19" s="74">
        <v>1</v>
      </c>
      <c r="R19" s="74">
        <v>20</v>
      </c>
      <c r="S19" s="74">
        <f t="shared" si="0"/>
        <v>20</v>
      </c>
      <c r="T19" s="6" t="str">
        <f t="shared" si="1"/>
        <v>Moderado</v>
      </c>
      <c r="U19" s="60" t="s">
        <v>532</v>
      </c>
      <c r="V19" s="7" t="s">
        <v>623</v>
      </c>
      <c r="W19" s="7" t="s">
        <v>614</v>
      </c>
      <c r="X19" s="7"/>
    </row>
    <row r="20" spans="2:24" ht="129.6" x14ac:dyDescent="0.3">
      <c r="B20" s="144"/>
      <c r="C20" s="148"/>
      <c r="D20" s="149"/>
      <c r="E20" s="153"/>
      <c r="F20" s="5" t="s">
        <v>403</v>
      </c>
      <c r="G20" s="130"/>
      <c r="H20" s="50">
        <v>2</v>
      </c>
      <c r="I20" s="4">
        <v>20</v>
      </c>
      <c r="J20" s="4">
        <f t="shared" si="3"/>
        <v>40</v>
      </c>
      <c r="K20" s="4" t="str">
        <f t="shared" si="2"/>
        <v>Importante</v>
      </c>
      <c r="L20" s="7" t="s">
        <v>43</v>
      </c>
      <c r="M20" s="5" t="s">
        <v>404</v>
      </c>
      <c r="N20" s="7" t="s">
        <v>377</v>
      </c>
      <c r="O20" s="13" t="s">
        <v>214</v>
      </c>
      <c r="P20" s="48" t="s">
        <v>384</v>
      </c>
      <c r="Q20" s="74">
        <v>1</v>
      </c>
      <c r="R20" s="74">
        <v>20</v>
      </c>
      <c r="S20" s="74">
        <f t="shared" si="0"/>
        <v>20</v>
      </c>
      <c r="T20" s="6" t="str">
        <f t="shared" si="1"/>
        <v>Moderado</v>
      </c>
      <c r="U20" s="60" t="s">
        <v>532</v>
      </c>
      <c r="V20" s="7" t="s">
        <v>624</v>
      </c>
      <c r="W20" s="7" t="s">
        <v>614</v>
      </c>
      <c r="X20" s="7"/>
    </row>
    <row r="21" spans="2:24" ht="100.8" x14ac:dyDescent="0.3">
      <c r="B21" s="145"/>
      <c r="C21" s="150"/>
      <c r="D21" s="151"/>
      <c r="E21" s="154"/>
      <c r="F21" s="5" t="s">
        <v>405</v>
      </c>
      <c r="G21" s="130"/>
      <c r="H21" s="50">
        <v>2</v>
      </c>
      <c r="I21" s="4">
        <v>20</v>
      </c>
      <c r="J21" s="4">
        <f t="shared" si="3"/>
        <v>40</v>
      </c>
      <c r="K21" s="4" t="str">
        <f t="shared" si="2"/>
        <v>Importante</v>
      </c>
      <c r="L21" s="7" t="s">
        <v>43</v>
      </c>
      <c r="M21" s="5" t="s">
        <v>406</v>
      </c>
      <c r="N21" s="7" t="s">
        <v>377</v>
      </c>
      <c r="O21" s="13" t="s">
        <v>214</v>
      </c>
      <c r="P21" s="48" t="s">
        <v>407</v>
      </c>
      <c r="Q21" s="74">
        <v>1</v>
      </c>
      <c r="R21" s="74">
        <v>20</v>
      </c>
      <c r="S21" s="74">
        <f t="shared" si="0"/>
        <v>20</v>
      </c>
      <c r="T21" s="6" t="str">
        <f t="shared" si="1"/>
        <v>Moderado</v>
      </c>
      <c r="U21" s="60" t="s">
        <v>532</v>
      </c>
      <c r="V21" s="7" t="s">
        <v>625</v>
      </c>
      <c r="W21" s="7" t="s">
        <v>626</v>
      </c>
      <c r="X21" s="7"/>
    </row>
    <row r="22" spans="2:24" ht="115.2" x14ac:dyDescent="0.3">
      <c r="B22" s="143">
        <v>4</v>
      </c>
      <c r="C22" s="146" t="s">
        <v>62</v>
      </c>
      <c r="D22" s="147"/>
      <c r="E22" s="152" t="s">
        <v>408</v>
      </c>
      <c r="F22" s="5" t="s">
        <v>409</v>
      </c>
      <c r="G22" s="140" t="s">
        <v>410</v>
      </c>
      <c r="H22" s="49">
        <v>1</v>
      </c>
      <c r="I22" s="49">
        <v>20</v>
      </c>
      <c r="J22" s="49">
        <f t="shared" si="3"/>
        <v>20</v>
      </c>
      <c r="K22" s="49" t="str">
        <f t="shared" si="2"/>
        <v>Moderado</v>
      </c>
      <c r="L22" s="7" t="s">
        <v>57</v>
      </c>
      <c r="M22" s="5" t="s">
        <v>411</v>
      </c>
      <c r="N22" s="7" t="s">
        <v>377</v>
      </c>
      <c r="O22" s="13" t="s">
        <v>214</v>
      </c>
      <c r="P22" s="48" t="s">
        <v>412</v>
      </c>
      <c r="Q22" s="74">
        <v>1</v>
      </c>
      <c r="R22" s="74">
        <v>5</v>
      </c>
      <c r="S22" s="74">
        <f t="shared" si="0"/>
        <v>5</v>
      </c>
      <c r="T22" s="6" t="str">
        <f t="shared" si="1"/>
        <v>Aceptable</v>
      </c>
      <c r="U22" s="60" t="s">
        <v>532</v>
      </c>
      <c r="V22" s="7" t="s">
        <v>627</v>
      </c>
      <c r="W22" s="7" t="s">
        <v>614</v>
      </c>
      <c r="X22" s="7"/>
    </row>
    <row r="23" spans="2:24" ht="43.2" x14ac:dyDescent="0.3">
      <c r="B23" s="144"/>
      <c r="C23" s="148"/>
      <c r="D23" s="149"/>
      <c r="E23" s="153"/>
      <c r="F23" s="5" t="s">
        <v>413</v>
      </c>
      <c r="G23" s="141"/>
      <c r="H23" s="49">
        <v>1</v>
      </c>
      <c r="I23" s="49">
        <v>20</v>
      </c>
      <c r="J23" s="49">
        <f t="shared" si="3"/>
        <v>20</v>
      </c>
      <c r="K23" s="49" t="str">
        <f t="shared" si="2"/>
        <v>Moderado</v>
      </c>
      <c r="L23" s="7" t="s">
        <v>57</v>
      </c>
      <c r="M23" s="5" t="s">
        <v>414</v>
      </c>
      <c r="N23" s="7" t="s">
        <v>377</v>
      </c>
      <c r="O23" s="13" t="s">
        <v>214</v>
      </c>
      <c r="P23" s="48" t="s">
        <v>415</v>
      </c>
      <c r="Q23" s="74">
        <v>1</v>
      </c>
      <c r="R23" s="74">
        <v>10</v>
      </c>
      <c r="S23" s="74">
        <f t="shared" si="0"/>
        <v>10</v>
      </c>
      <c r="T23" s="6" t="str">
        <f t="shared" si="1"/>
        <v>Tolerable</v>
      </c>
      <c r="U23" s="60" t="s">
        <v>532</v>
      </c>
      <c r="V23" s="7" t="s">
        <v>628</v>
      </c>
      <c r="W23" s="7" t="s">
        <v>614</v>
      </c>
      <c r="X23" s="7"/>
    </row>
    <row r="24" spans="2:24" ht="144" x14ac:dyDescent="0.3">
      <c r="B24" s="144"/>
      <c r="C24" s="148"/>
      <c r="D24" s="149"/>
      <c r="E24" s="153"/>
      <c r="F24" s="5" t="s">
        <v>416</v>
      </c>
      <c r="G24" s="141"/>
      <c r="H24" s="49">
        <v>2</v>
      </c>
      <c r="I24" s="49">
        <v>20</v>
      </c>
      <c r="J24" s="4">
        <f t="shared" si="3"/>
        <v>40</v>
      </c>
      <c r="K24" s="4" t="str">
        <f t="shared" si="2"/>
        <v>Importante</v>
      </c>
      <c r="L24" s="7" t="s">
        <v>43</v>
      </c>
      <c r="M24" s="5" t="s">
        <v>417</v>
      </c>
      <c r="N24" s="7" t="s">
        <v>377</v>
      </c>
      <c r="O24" s="13" t="s">
        <v>214</v>
      </c>
      <c r="P24" s="48" t="s">
        <v>418</v>
      </c>
      <c r="Q24" s="74">
        <v>1</v>
      </c>
      <c r="R24" s="74">
        <v>20</v>
      </c>
      <c r="S24" s="74">
        <f t="shared" si="0"/>
        <v>20</v>
      </c>
      <c r="T24" s="6" t="str">
        <f t="shared" si="1"/>
        <v>Moderado</v>
      </c>
      <c r="U24" s="60" t="s">
        <v>532</v>
      </c>
      <c r="V24" s="7" t="s">
        <v>629</v>
      </c>
      <c r="W24" s="7" t="s">
        <v>614</v>
      </c>
      <c r="X24" s="7"/>
    </row>
    <row r="25" spans="2:24" ht="72" x14ac:dyDescent="0.3">
      <c r="B25" s="144"/>
      <c r="C25" s="148"/>
      <c r="D25" s="149"/>
      <c r="E25" s="153"/>
      <c r="F25" s="5" t="s">
        <v>419</v>
      </c>
      <c r="G25" s="141"/>
      <c r="H25" s="49">
        <v>2</v>
      </c>
      <c r="I25" s="49">
        <v>20</v>
      </c>
      <c r="J25" s="4">
        <f t="shared" si="3"/>
        <v>40</v>
      </c>
      <c r="K25" s="4" t="str">
        <f t="shared" si="2"/>
        <v>Importante</v>
      </c>
      <c r="L25" s="7" t="s">
        <v>43</v>
      </c>
      <c r="M25" s="5" t="s">
        <v>420</v>
      </c>
      <c r="N25" s="7" t="s">
        <v>394</v>
      </c>
      <c r="O25" s="13" t="s">
        <v>214</v>
      </c>
      <c r="P25" s="48" t="s">
        <v>421</v>
      </c>
      <c r="Q25" s="74">
        <v>1</v>
      </c>
      <c r="R25" s="74">
        <v>20</v>
      </c>
      <c r="S25" s="74">
        <f t="shared" si="0"/>
        <v>20</v>
      </c>
      <c r="T25" s="6" t="str">
        <f t="shared" si="1"/>
        <v>Moderado</v>
      </c>
      <c r="U25" s="60" t="s">
        <v>532</v>
      </c>
      <c r="V25" s="7" t="s">
        <v>630</v>
      </c>
      <c r="W25" s="7" t="s">
        <v>620</v>
      </c>
      <c r="X25" s="7"/>
    </row>
    <row r="26" spans="2:24" ht="187.2" x14ac:dyDescent="0.3">
      <c r="B26" s="144"/>
      <c r="C26" s="148"/>
      <c r="D26" s="149"/>
      <c r="E26" s="153"/>
      <c r="F26" s="5" t="s">
        <v>422</v>
      </c>
      <c r="G26" s="141"/>
      <c r="H26" s="49">
        <v>2</v>
      </c>
      <c r="I26" s="49">
        <v>20</v>
      </c>
      <c r="J26" s="4">
        <f t="shared" si="3"/>
        <v>40</v>
      </c>
      <c r="K26" s="4" t="str">
        <f t="shared" si="2"/>
        <v>Importante</v>
      </c>
      <c r="L26" s="7" t="s">
        <v>43</v>
      </c>
      <c r="M26" s="5" t="s">
        <v>423</v>
      </c>
      <c r="N26" s="7" t="s">
        <v>377</v>
      </c>
      <c r="O26" s="13" t="s">
        <v>214</v>
      </c>
      <c r="P26" s="48" t="s">
        <v>424</v>
      </c>
      <c r="Q26" s="74">
        <v>1</v>
      </c>
      <c r="R26" s="74">
        <v>10</v>
      </c>
      <c r="S26" s="74">
        <f t="shared" si="0"/>
        <v>10</v>
      </c>
      <c r="T26" s="6" t="str">
        <f t="shared" si="1"/>
        <v>Tolerable</v>
      </c>
      <c r="U26" s="60" t="s">
        <v>532</v>
      </c>
      <c r="V26" s="7" t="s">
        <v>615</v>
      </c>
      <c r="W26" s="7" t="s">
        <v>614</v>
      </c>
      <c r="X26" s="7"/>
    </row>
    <row r="27" spans="2:24" ht="100.8" x14ac:dyDescent="0.3">
      <c r="B27" s="144"/>
      <c r="C27" s="150"/>
      <c r="D27" s="151"/>
      <c r="E27" s="153"/>
      <c r="F27" s="48" t="s">
        <v>425</v>
      </c>
      <c r="G27" s="141"/>
      <c r="H27" s="49">
        <v>1</v>
      </c>
      <c r="I27" s="49">
        <v>20</v>
      </c>
      <c r="J27" s="49">
        <f t="shared" si="3"/>
        <v>20</v>
      </c>
      <c r="K27" s="49" t="str">
        <f t="shared" si="2"/>
        <v>Moderado</v>
      </c>
      <c r="L27" s="51" t="s">
        <v>57</v>
      </c>
      <c r="M27" s="48" t="s">
        <v>426</v>
      </c>
      <c r="N27" s="51" t="s">
        <v>377</v>
      </c>
      <c r="O27" s="13" t="s">
        <v>214</v>
      </c>
      <c r="P27" s="48" t="s">
        <v>427</v>
      </c>
      <c r="Q27" s="74">
        <v>1</v>
      </c>
      <c r="R27" s="74">
        <v>10</v>
      </c>
      <c r="S27" s="74">
        <f t="shared" si="0"/>
        <v>10</v>
      </c>
      <c r="T27" s="6" t="str">
        <f t="shared" si="1"/>
        <v>Tolerable</v>
      </c>
      <c r="U27" s="60" t="s">
        <v>532</v>
      </c>
      <c r="V27" s="7" t="s">
        <v>625</v>
      </c>
      <c r="W27" s="7" t="s">
        <v>626</v>
      </c>
      <c r="X27" s="7"/>
    </row>
    <row r="28" spans="2:24" ht="43.2" x14ac:dyDescent="0.3">
      <c r="B28" s="143">
        <v>5</v>
      </c>
      <c r="C28" s="146" t="s">
        <v>62</v>
      </c>
      <c r="D28" s="147"/>
      <c r="E28" s="152" t="s">
        <v>428</v>
      </c>
      <c r="F28" s="5" t="s">
        <v>429</v>
      </c>
      <c r="G28" s="140" t="s">
        <v>410</v>
      </c>
      <c r="H28" s="49">
        <v>1</v>
      </c>
      <c r="I28" s="49">
        <v>20</v>
      </c>
      <c r="J28" s="49">
        <f t="shared" si="3"/>
        <v>20</v>
      </c>
      <c r="K28" s="49" t="str">
        <f t="shared" si="2"/>
        <v>Moderado</v>
      </c>
      <c r="L28" s="51" t="s">
        <v>57</v>
      </c>
      <c r="M28" s="5" t="s">
        <v>430</v>
      </c>
      <c r="N28" s="7" t="s">
        <v>377</v>
      </c>
      <c r="O28" s="13" t="s">
        <v>214</v>
      </c>
      <c r="P28" s="5" t="s">
        <v>431</v>
      </c>
      <c r="Q28" s="74">
        <v>1</v>
      </c>
      <c r="R28" s="74">
        <v>20</v>
      </c>
      <c r="S28" s="74">
        <f t="shared" si="0"/>
        <v>20</v>
      </c>
      <c r="T28" s="6" t="str">
        <f t="shared" si="1"/>
        <v>Moderado</v>
      </c>
      <c r="U28" s="60" t="s">
        <v>532</v>
      </c>
      <c r="V28" s="134" t="s">
        <v>631</v>
      </c>
      <c r="W28" s="137" t="s">
        <v>614</v>
      </c>
      <c r="X28" s="7"/>
    </row>
    <row r="29" spans="2:24" ht="43.2" x14ac:dyDescent="0.3">
      <c r="B29" s="144"/>
      <c r="C29" s="148"/>
      <c r="D29" s="149"/>
      <c r="E29" s="153"/>
      <c r="F29" s="140" t="s">
        <v>432</v>
      </c>
      <c r="G29" s="141"/>
      <c r="H29" s="113">
        <v>1</v>
      </c>
      <c r="I29" s="113">
        <v>20</v>
      </c>
      <c r="J29" s="113">
        <f t="shared" si="3"/>
        <v>20</v>
      </c>
      <c r="K29" s="113" t="str">
        <f t="shared" si="2"/>
        <v>Moderado</v>
      </c>
      <c r="L29" s="143" t="s">
        <v>57</v>
      </c>
      <c r="M29" s="48" t="s">
        <v>433</v>
      </c>
      <c r="N29" s="143" t="s">
        <v>377</v>
      </c>
      <c r="O29" s="13" t="s">
        <v>214</v>
      </c>
      <c r="P29" s="48" t="s">
        <v>434</v>
      </c>
      <c r="Q29" s="74">
        <v>1</v>
      </c>
      <c r="R29" s="74">
        <v>20</v>
      </c>
      <c r="S29" s="74">
        <f t="shared" si="0"/>
        <v>20</v>
      </c>
      <c r="T29" s="6" t="str">
        <f t="shared" si="1"/>
        <v>Moderado</v>
      </c>
      <c r="U29" s="60" t="s">
        <v>532</v>
      </c>
      <c r="V29" s="135"/>
      <c r="W29" s="138"/>
      <c r="X29" s="7"/>
    </row>
    <row r="30" spans="2:24" ht="57.6" x14ac:dyDescent="0.3">
      <c r="B30" s="145"/>
      <c r="C30" s="150"/>
      <c r="D30" s="151"/>
      <c r="E30" s="154"/>
      <c r="F30" s="142"/>
      <c r="G30" s="142"/>
      <c r="H30" s="114"/>
      <c r="I30" s="114"/>
      <c r="J30" s="114"/>
      <c r="K30" s="114"/>
      <c r="L30" s="145"/>
      <c r="M30" s="48" t="s">
        <v>435</v>
      </c>
      <c r="N30" s="145"/>
      <c r="O30" s="13" t="s">
        <v>214</v>
      </c>
      <c r="P30" s="48" t="s">
        <v>436</v>
      </c>
      <c r="Q30" s="74">
        <v>1</v>
      </c>
      <c r="R30" s="74">
        <v>20</v>
      </c>
      <c r="S30" s="74">
        <f t="shared" si="0"/>
        <v>20</v>
      </c>
      <c r="T30" s="6" t="str">
        <f t="shared" si="1"/>
        <v>Moderado</v>
      </c>
      <c r="U30" s="60" t="s">
        <v>532</v>
      </c>
      <c r="V30" s="136"/>
      <c r="W30" s="139"/>
      <c r="X30" s="7"/>
    </row>
    <row r="31" spans="2:24" ht="43.2" x14ac:dyDescent="0.3">
      <c r="B31" s="143">
        <v>6</v>
      </c>
      <c r="C31" s="146" t="s">
        <v>62</v>
      </c>
      <c r="D31" s="147"/>
      <c r="E31" s="152" t="s">
        <v>437</v>
      </c>
      <c r="F31" s="5" t="s">
        <v>438</v>
      </c>
      <c r="G31" s="140" t="s">
        <v>375</v>
      </c>
      <c r="H31" s="49">
        <v>1</v>
      </c>
      <c r="I31" s="49">
        <v>20</v>
      </c>
      <c r="J31" s="49">
        <f t="shared" ref="J31:J35" si="4">H31*I31</f>
        <v>20</v>
      </c>
      <c r="K31" s="49" t="str">
        <f t="shared" ref="K31:K35" si="5">IF(J31&lt;=5,"Aceptable", IF(J31&lt;=10,"Tolerable",IF(J31&lt;=20,"Moderado",IF(J31&lt;=40,"Importante","Inaceptable"))))</f>
        <v>Moderado</v>
      </c>
      <c r="L31" s="51" t="s">
        <v>57</v>
      </c>
      <c r="M31" s="140" t="s">
        <v>439</v>
      </c>
      <c r="N31" s="51" t="s">
        <v>377</v>
      </c>
      <c r="O31" s="13" t="s">
        <v>214</v>
      </c>
      <c r="P31" s="140" t="s">
        <v>440</v>
      </c>
      <c r="Q31" s="74">
        <v>1</v>
      </c>
      <c r="R31" s="74">
        <v>20</v>
      </c>
      <c r="S31" s="74">
        <f t="shared" si="0"/>
        <v>20</v>
      </c>
      <c r="T31" s="6" t="str">
        <f t="shared" si="1"/>
        <v>Moderado</v>
      </c>
      <c r="U31" s="60" t="s">
        <v>532</v>
      </c>
      <c r="V31" s="134" t="s">
        <v>632</v>
      </c>
      <c r="W31" s="137" t="s">
        <v>614</v>
      </c>
      <c r="X31" s="7"/>
    </row>
    <row r="32" spans="2:24" ht="28.8" x14ac:dyDescent="0.3">
      <c r="B32" s="144"/>
      <c r="C32" s="148"/>
      <c r="D32" s="149"/>
      <c r="E32" s="153"/>
      <c r="F32" s="5" t="s">
        <v>441</v>
      </c>
      <c r="G32" s="141"/>
      <c r="H32" s="49">
        <v>1</v>
      </c>
      <c r="I32" s="49">
        <v>20</v>
      </c>
      <c r="J32" s="49">
        <f t="shared" si="4"/>
        <v>20</v>
      </c>
      <c r="K32" s="49" t="str">
        <f t="shared" si="5"/>
        <v>Moderado</v>
      </c>
      <c r="L32" s="51" t="s">
        <v>57</v>
      </c>
      <c r="M32" s="141"/>
      <c r="N32" s="51" t="s">
        <v>377</v>
      </c>
      <c r="O32" s="13" t="s">
        <v>214</v>
      </c>
      <c r="P32" s="141"/>
      <c r="Q32" s="74">
        <v>1</v>
      </c>
      <c r="R32" s="74">
        <v>20</v>
      </c>
      <c r="S32" s="74">
        <f t="shared" si="0"/>
        <v>20</v>
      </c>
      <c r="T32" s="6" t="str">
        <f t="shared" si="1"/>
        <v>Moderado</v>
      </c>
      <c r="U32" s="60" t="s">
        <v>532</v>
      </c>
      <c r="V32" s="135"/>
      <c r="W32" s="138"/>
      <c r="X32" s="7"/>
    </row>
    <row r="33" spans="2:24" ht="28.8" x14ac:dyDescent="0.3">
      <c r="B33" s="145"/>
      <c r="C33" s="150"/>
      <c r="D33" s="151"/>
      <c r="E33" s="154"/>
      <c r="F33" s="7" t="s">
        <v>442</v>
      </c>
      <c r="G33" s="142"/>
      <c r="H33" s="49">
        <v>1</v>
      </c>
      <c r="I33" s="49">
        <v>20</v>
      </c>
      <c r="J33" s="49">
        <f t="shared" si="4"/>
        <v>20</v>
      </c>
      <c r="K33" s="49" t="str">
        <f t="shared" si="5"/>
        <v>Moderado</v>
      </c>
      <c r="L33" s="51" t="s">
        <v>57</v>
      </c>
      <c r="M33" s="142"/>
      <c r="N33" s="51" t="s">
        <v>377</v>
      </c>
      <c r="O33" s="13" t="s">
        <v>214</v>
      </c>
      <c r="P33" s="142"/>
      <c r="Q33" s="74">
        <v>1</v>
      </c>
      <c r="R33" s="74">
        <v>20</v>
      </c>
      <c r="S33" s="74">
        <f t="shared" si="0"/>
        <v>20</v>
      </c>
      <c r="T33" s="6" t="str">
        <f t="shared" si="1"/>
        <v>Moderado</v>
      </c>
      <c r="U33" s="60" t="s">
        <v>532</v>
      </c>
      <c r="V33" s="136"/>
      <c r="W33" s="139"/>
      <c r="X33" s="7"/>
    </row>
    <row r="34" spans="2:24" ht="72" x14ac:dyDescent="0.3">
      <c r="B34" s="112">
        <v>7</v>
      </c>
      <c r="C34" s="112" t="s">
        <v>62</v>
      </c>
      <c r="D34" s="112"/>
      <c r="E34" s="173" t="s">
        <v>443</v>
      </c>
      <c r="F34" s="7" t="s">
        <v>444</v>
      </c>
      <c r="G34" s="140" t="s">
        <v>445</v>
      </c>
      <c r="H34" s="49">
        <v>1</v>
      </c>
      <c r="I34" s="49">
        <v>20</v>
      </c>
      <c r="J34" s="49">
        <f t="shared" si="4"/>
        <v>20</v>
      </c>
      <c r="K34" s="49" t="str">
        <f t="shared" si="5"/>
        <v>Moderado</v>
      </c>
      <c r="L34" s="51" t="s">
        <v>57</v>
      </c>
      <c r="M34" s="48" t="s">
        <v>446</v>
      </c>
      <c r="N34" s="7" t="s">
        <v>377</v>
      </c>
      <c r="O34" s="13" t="s">
        <v>214</v>
      </c>
      <c r="P34" s="5" t="s">
        <v>447</v>
      </c>
      <c r="Q34" s="74">
        <v>1</v>
      </c>
      <c r="R34" s="74">
        <v>20</v>
      </c>
      <c r="S34" s="74">
        <f t="shared" si="0"/>
        <v>20</v>
      </c>
      <c r="T34" s="6" t="str">
        <f t="shared" si="1"/>
        <v>Moderado</v>
      </c>
      <c r="U34" s="60" t="s">
        <v>532</v>
      </c>
      <c r="V34" s="7" t="s">
        <v>633</v>
      </c>
      <c r="W34" s="7" t="s">
        <v>614</v>
      </c>
      <c r="X34" s="7"/>
    </row>
    <row r="35" spans="2:24" ht="43.2" x14ac:dyDescent="0.3">
      <c r="B35" s="112"/>
      <c r="C35" s="112"/>
      <c r="D35" s="112"/>
      <c r="E35" s="173"/>
      <c r="F35" s="5" t="s">
        <v>448</v>
      </c>
      <c r="G35" s="142"/>
      <c r="H35" s="4">
        <v>1</v>
      </c>
      <c r="I35" s="4">
        <v>20</v>
      </c>
      <c r="J35" s="4">
        <f t="shared" si="4"/>
        <v>20</v>
      </c>
      <c r="K35" s="4" t="str">
        <f t="shared" si="5"/>
        <v>Moderado</v>
      </c>
      <c r="L35" s="7" t="s">
        <v>57</v>
      </c>
      <c r="M35" s="5" t="s">
        <v>449</v>
      </c>
      <c r="N35" s="7" t="s">
        <v>377</v>
      </c>
      <c r="O35" s="13" t="s">
        <v>214</v>
      </c>
      <c r="P35" s="5" t="s">
        <v>450</v>
      </c>
      <c r="Q35" s="74">
        <v>1</v>
      </c>
      <c r="R35" s="74">
        <v>20</v>
      </c>
      <c r="S35" s="74">
        <f t="shared" si="0"/>
        <v>20</v>
      </c>
      <c r="T35" s="6" t="str">
        <f t="shared" si="1"/>
        <v>Moderado</v>
      </c>
      <c r="U35" s="60" t="s">
        <v>532</v>
      </c>
      <c r="V35" s="7" t="s">
        <v>634</v>
      </c>
      <c r="W35" s="7" t="s">
        <v>614</v>
      </c>
      <c r="X35" s="7"/>
    </row>
    <row r="36" spans="2:24" ht="15" customHeight="1" x14ac:dyDescent="0.3"/>
    <row r="37" spans="2:24" ht="15" customHeight="1" x14ac:dyDescent="0.3">
      <c r="B37" s="87" t="s">
        <v>83</v>
      </c>
      <c r="C37" s="88"/>
      <c r="D37" s="88"/>
      <c r="E37" s="88"/>
      <c r="F37" s="88"/>
      <c r="G37" s="89"/>
      <c r="H37" s="90" t="s">
        <v>84</v>
      </c>
      <c r="I37" s="90"/>
      <c r="J37" s="90"/>
      <c r="K37" s="90"/>
      <c r="L37" s="90"/>
      <c r="M37" s="90"/>
      <c r="N37" s="90" t="s">
        <v>85</v>
      </c>
      <c r="O37" s="90"/>
      <c r="P37" s="90"/>
      <c r="Q37" s="90"/>
      <c r="R37" s="90"/>
    </row>
    <row r="38" spans="2:24" ht="15" customHeight="1" x14ac:dyDescent="0.3">
      <c r="B38" s="87" t="s">
        <v>86</v>
      </c>
      <c r="C38" s="88"/>
      <c r="D38" s="88"/>
      <c r="E38" s="88"/>
      <c r="F38" s="88"/>
      <c r="G38" s="89"/>
      <c r="H38" s="91" t="s">
        <v>87</v>
      </c>
      <c r="I38" s="91"/>
      <c r="J38" s="91"/>
      <c r="K38" s="91"/>
      <c r="L38" s="91"/>
      <c r="M38" s="91"/>
      <c r="N38" s="91" t="s">
        <v>88</v>
      </c>
      <c r="O38" s="91"/>
      <c r="P38" s="91"/>
      <c r="Q38" s="91"/>
      <c r="R38" s="91"/>
    </row>
    <row r="41" spans="2:24" x14ac:dyDescent="0.3">
      <c r="E41" s="9"/>
      <c r="F41" s="9"/>
      <c r="G41" s="9"/>
    </row>
  </sheetData>
  <mergeCells count="80">
    <mergeCell ref="B1:E2"/>
    <mergeCell ref="F1:O2"/>
    <mergeCell ref="P1:R1"/>
    <mergeCell ref="P2:R2"/>
    <mergeCell ref="B3:O3"/>
    <mergeCell ref="P3:R3"/>
    <mergeCell ref="B4:G4"/>
    <mergeCell ref="P4:R4"/>
    <mergeCell ref="B6:T7"/>
    <mergeCell ref="U6:X8"/>
    <mergeCell ref="B8:B10"/>
    <mergeCell ref="C8:D10"/>
    <mergeCell ref="E8:E10"/>
    <mergeCell ref="F8:F10"/>
    <mergeCell ref="G8:G10"/>
    <mergeCell ref="H8:K8"/>
    <mergeCell ref="X9:X10"/>
    <mergeCell ref="U9:U10"/>
    <mergeCell ref="V9:V10"/>
    <mergeCell ref="W9:W10"/>
    <mergeCell ref="B15:B18"/>
    <mergeCell ref="C15:D18"/>
    <mergeCell ref="E15:E18"/>
    <mergeCell ref="G15:G18"/>
    <mergeCell ref="Q9:Q10"/>
    <mergeCell ref="L8:L10"/>
    <mergeCell ref="M8:P8"/>
    <mergeCell ref="Q8:T8"/>
    <mergeCell ref="H9:H10"/>
    <mergeCell ref="I9:I10"/>
    <mergeCell ref="J9:K10"/>
    <mergeCell ref="M9:M10"/>
    <mergeCell ref="N9:N10"/>
    <mergeCell ref="O9:O10"/>
    <mergeCell ref="P9:P10"/>
    <mergeCell ref="B11:B14"/>
    <mergeCell ref="C11:D14"/>
    <mergeCell ref="E11:E14"/>
    <mergeCell ref="G11:G14"/>
    <mergeCell ref="R9:R10"/>
    <mergeCell ref="S9:T10"/>
    <mergeCell ref="N29:N30"/>
    <mergeCell ref="H29:H30"/>
    <mergeCell ref="B19:B21"/>
    <mergeCell ref="C19:D21"/>
    <mergeCell ref="E19:E21"/>
    <mergeCell ref="G19:G21"/>
    <mergeCell ref="B22:B27"/>
    <mergeCell ref="C22:D27"/>
    <mergeCell ref="E22:E27"/>
    <mergeCell ref="G22:G27"/>
    <mergeCell ref="B28:B30"/>
    <mergeCell ref="C28:D30"/>
    <mergeCell ref="E28:E30"/>
    <mergeCell ref="G28:G30"/>
    <mergeCell ref="F29:F30"/>
    <mergeCell ref="C31:D33"/>
    <mergeCell ref="E31:E33"/>
    <mergeCell ref="G31:G33"/>
    <mergeCell ref="M31:M33"/>
    <mergeCell ref="I29:I30"/>
    <mergeCell ref="J29:J30"/>
    <mergeCell ref="K29:K30"/>
    <mergeCell ref="L29:L30"/>
    <mergeCell ref="V31:V33"/>
    <mergeCell ref="W31:W33"/>
    <mergeCell ref="V28:V30"/>
    <mergeCell ref="W28:W30"/>
    <mergeCell ref="B38:G38"/>
    <mergeCell ref="H38:M38"/>
    <mergeCell ref="N38:R38"/>
    <mergeCell ref="P31:P33"/>
    <mergeCell ref="B34:B35"/>
    <mergeCell ref="C34:D35"/>
    <mergeCell ref="E34:E35"/>
    <mergeCell ref="G34:G35"/>
    <mergeCell ref="B37:G37"/>
    <mergeCell ref="H37:M37"/>
    <mergeCell ref="N37:R37"/>
    <mergeCell ref="B31:B33"/>
  </mergeCells>
  <conditionalFormatting sqref="H36 H39">
    <cfRule type="cellIs" dxfId="582" priority="312" operator="equal">
      <formula>2</formula>
    </cfRule>
  </conditionalFormatting>
  <conditionalFormatting sqref="H11 H15 H19 H22">
    <cfRule type="cellIs" dxfId="581" priority="286" operator="equal">
      <formula>1</formula>
    </cfRule>
    <cfRule type="cellIs" dxfId="580" priority="287" operator="equal">
      <formula>2</formula>
    </cfRule>
    <cfRule type="cellIs" dxfId="579" priority="288" operator="equal">
      <formula>3</formula>
    </cfRule>
  </conditionalFormatting>
  <conditionalFormatting sqref="I11 I15 I19">
    <cfRule type="cellIs" dxfId="578" priority="283" operator="equal">
      <formula>5</formula>
    </cfRule>
    <cfRule type="cellIs" dxfId="577" priority="284" operator="equal">
      <formula>10</formula>
    </cfRule>
    <cfRule type="cellIs" dxfId="576" priority="285" operator="equal">
      <formula>20</formula>
    </cfRule>
  </conditionalFormatting>
  <conditionalFormatting sqref="J11 J15 J19 J22">
    <cfRule type="cellIs" dxfId="575" priority="266" operator="equal">
      <formula>20</formula>
    </cfRule>
    <cfRule type="cellIs" dxfId="574" priority="273" operator="equal">
      <formula>5</formula>
    </cfRule>
    <cfRule type="cellIs" dxfId="573" priority="274" operator="equal">
      <formula>5</formula>
    </cfRule>
    <cfRule type="cellIs" dxfId="572" priority="275" operator="equal">
      <formula>10</formula>
    </cfRule>
    <cfRule type="cellIs" dxfId="571" priority="276" operator="equal">
      <formula>10</formula>
    </cfRule>
    <cfRule type="cellIs" dxfId="570" priority="277" operator="equal">
      <formula>60</formula>
    </cfRule>
    <cfRule type="cellIs" dxfId="569" priority="278" operator="equal">
      <formula>40</formula>
    </cfRule>
    <cfRule type="cellIs" dxfId="568" priority="279" operator="equal">
      <formula>30</formula>
    </cfRule>
    <cfRule type="cellIs" dxfId="567" priority="280" operator="equal">
      <formula>15</formula>
    </cfRule>
    <cfRule type="cellIs" dxfId="566" priority="282" operator="equal">
      <formula>"15, 20, "</formula>
    </cfRule>
  </conditionalFormatting>
  <conditionalFormatting sqref="J11 J15 J19 J22">
    <cfRule type="cellIs" dxfId="565" priority="281" operator="equal">
      <formula>15</formula>
    </cfRule>
  </conditionalFormatting>
  <conditionalFormatting sqref="K11 K15 K22">
    <cfRule type="containsText" dxfId="564" priority="267" operator="containsText" text="Inaceptable">
      <formula>NOT(ISERROR(SEARCH("Inaceptable",K11)))</formula>
    </cfRule>
    <cfRule type="containsText" dxfId="563" priority="268" operator="containsText" text="Importante">
      <formula>NOT(ISERROR(SEARCH("Importante",K11)))</formula>
    </cfRule>
    <cfRule type="containsText" dxfId="562" priority="269" operator="containsText" text="Moderado">
      <formula>NOT(ISERROR(SEARCH("Moderado",K11)))</formula>
    </cfRule>
    <cfRule type="containsText" dxfId="561" priority="270" operator="containsText" text="Tolerable">
      <formula>NOT(ISERROR(SEARCH("Tolerable",K11)))</formula>
    </cfRule>
    <cfRule type="containsText" dxfId="560" priority="271" operator="containsText" text="Aceptable">
      <formula>NOT(ISERROR(SEARCH("Aceptable",K11)))</formula>
    </cfRule>
    <cfRule type="containsText" dxfId="559" priority="272" operator="containsText" text="Inaceptable">
      <formula>NOT(ISERROR(SEARCH("Inaceptable",K11)))</formula>
    </cfRule>
  </conditionalFormatting>
  <conditionalFormatting sqref="I22">
    <cfRule type="cellIs" dxfId="558" priority="263" operator="equal">
      <formula>5</formula>
    </cfRule>
    <cfRule type="cellIs" dxfId="557" priority="264" operator="equal">
      <formula>10</formula>
    </cfRule>
    <cfRule type="cellIs" dxfId="556" priority="265" operator="equal">
      <formula>20</formula>
    </cfRule>
  </conditionalFormatting>
  <conditionalFormatting sqref="H12:H14">
    <cfRule type="cellIs" dxfId="555" priority="260" operator="equal">
      <formula>1</formula>
    </cfRule>
    <cfRule type="cellIs" dxfId="554" priority="261" operator="equal">
      <formula>2</formula>
    </cfRule>
    <cfRule type="cellIs" dxfId="553" priority="262" operator="equal">
      <formula>3</formula>
    </cfRule>
  </conditionalFormatting>
  <conditionalFormatting sqref="J12:J13">
    <cfRule type="cellIs" dxfId="552" priority="249" operator="equal">
      <formula>20</formula>
    </cfRule>
    <cfRule type="cellIs" dxfId="551" priority="250" operator="equal">
      <formula>5</formula>
    </cfRule>
    <cfRule type="cellIs" dxfId="550" priority="251" operator="equal">
      <formula>5</formula>
    </cfRule>
    <cfRule type="cellIs" dxfId="549" priority="252" operator="equal">
      <formula>10</formula>
    </cfRule>
    <cfRule type="cellIs" dxfId="548" priority="253" operator="equal">
      <formula>10</formula>
    </cfRule>
    <cfRule type="cellIs" dxfId="547" priority="254" operator="equal">
      <formula>60</formula>
    </cfRule>
    <cfRule type="cellIs" dxfId="546" priority="255" operator="equal">
      <formula>40</formula>
    </cfRule>
    <cfRule type="cellIs" dxfId="545" priority="256" operator="equal">
      <formula>30</formula>
    </cfRule>
    <cfRule type="cellIs" dxfId="544" priority="257" operator="equal">
      <formula>15</formula>
    </cfRule>
    <cfRule type="cellIs" dxfId="543" priority="259" operator="equal">
      <formula>"15, 20, "</formula>
    </cfRule>
  </conditionalFormatting>
  <conditionalFormatting sqref="J12:J13">
    <cfRule type="cellIs" dxfId="542" priority="258" operator="equal">
      <formula>15</formula>
    </cfRule>
  </conditionalFormatting>
  <conditionalFormatting sqref="K12:K13">
    <cfRule type="containsText" dxfId="541" priority="243" operator="containsText" text="Inaceptable">
      <formula>NOT(ISERROR(SEARCH("Inaceptable",K12)))</formula>
    </cfRule>
    <cfRule type="containsText" dxfId="540" priority="244" operator="containsText" text="Importante">
      <formula>NOT(ISERROR(SEARCH("Importante",K12)))</formula>
    </cfRule>
    <cfRule type="containsText" dxfId="539" priority="245" operator="containsText" text="Moderado">
      <formula>NOT(ISERROR(SEARCH("Moderado",K12)))</formula>
    </cfRule>
    <cfRule type="containsText" dxfId="538" priority="246" operator="containsText" text="Tolerable">
      <formula>NOT(ISERROR(SEARCH("Tolerable",K12)))</formula>
    </cfRule>
    <cfRule type="containsText" dxfId="537" priority="247" operator="containsText" text="Aceptable">
      <formula>NOT(ISERROR(SEARCH("Aceptable",K12)))</formula>
    </cfRule>
    <cfRule type="containsText" dxfId="536" priority="248" operator="containsText" text="Inaceptable">
      <formula>NOT(ISERROR(SEARCH("Inaceptable",K12)))</formula>
    </cfRule>
  </conditionalFormatting>
  <conditionalFormatting sqref="H16:H18">
    <cfRule type="cellIs" dxfId="535" priority="240" operator="equal">
      <formula>1</formula>
    </cfRule>
    <cfRule type="cellIs" dxfId="534" priority="241" operator="equal">
      <formula>2</formula>
    </cfRule>
    <cfRule type="cellIs" dxfId="533" priority="242" operator="equal">
      <formula>3</formula>
    </cfRule>
  </conditionalFormatting>
  <conditionalFormatting sqref="I16:I18">
    <cfRule type="cellIs" dxfId="532" priority="237" operator="equal">
      <formula>5</formula>
    </cfRule>
    <cfRule type="cellIs" dxfId="531" priority="238" operator="equal">
      <formula>10</formula>
    </cfRule>
    <cfRule type="cellIs" dxfId="530" priority="239" operator="equal">
      <formula>20</formula>
    </cfRule>
  </conditionalFormatting>
  <conditionalFormatting sqref="J16:J18">
    <cfRule type="cellIs" dxfId="529" priority="226" operator="equal">
      <formula>20</formula>
    </cfRule>
    <cfRule type="cellIs" dxfId="528" priority="227" operator="equal">
      <formula>5</formula>
    </cfRule>
    <cfRule type="cellIs" dxfId="527" priority="228" operator="equal">
      <formula>5</formula>
    </cfRule>
    <cfRule type="cellIs" dxfId="526" priority="229" operator="equal">
      <formula>10</formula>
    </cfRule>
    <cfRule type="cellIs" dxfId="525" priority="230" operator="equal">
      <formula>10</formula>
    </cfRule>
    <cfRule type="cellIs" dxfId="524" priority="231" operator="equal">
      <formula>60</formula>
    </cfRule>
    <cfRule type="cellIs" dxfId="523" priority="232" operator="equal">
      <formula>40</formula>
    </cfRule>
    <cfRule type="cellIs" dxfId="522" priority="233" operator="equal">
      <formula>30</formula>
    </cfRule>
    <cfRule type="cellIs" dxfId="521" priority="234" operator="equal">
      <formula>15</formula>
    </cfRule>
    <cfRule type="cellIs" dxfId="520" priority="236" operator="equal">
      <formula>"15, 20, "</formula>
    </cfRule>
  </conditionalFormatting>
  <conditionalFormatting sqref="J16:J18">
    <cfRule type="cellIs" dxfId="519" priority="235" operator="equal">
      <formula>15</formula>
    </cfRule>
  </conditionalFormatting>
  <conditionalFormatting sqref="K16:K18">
    <cfRule type="containsText" dxfId="518" priority="220" operator="containsText" text="Inaceptable">
      <formula>NOT(ISERROR(SEARCH("Inaceptable",K16)))</formula>
    </cfRule>
    <cfRule type="containsText" dxfId="517" priority="221" operator="containsText" text="Importante">
      <formula>NOT(ISERROR(SEARCH("Importante",K16)))</formula>
    </cfRule>
    <cfRule type="containsText" dxfId="516" priority="222" operator="containsText" text="Moderado">
      <formula>NOT(ISERROR(SEARCH("Moderado",K16)))</formula>
    </cfRule>
    <cfRule type="containsText" dxfId="515" priority="223" operator="containsText" text="Tolerable">
      <formula>NOT(ISERROR(SEARCH("Tolerable",K16)))</formula>
    </cfRule>
    <cfRule type="containsText" dxfId="514" priority="224" operator="containsText" text="Aceptable">
      <formula>NOT(ISERROR(SEARCH("Aceptable",K16)))</formula>
    </cfRule>
    <cfRule type="containsText" dxfId="513" priority="225" operator="containsText" text="Inaceptable">
      <formula>NOT(ISERROR(SEARCH("Inaceptable",K16)))</formula>
    </cfRule>
  </conditionalFormatting>
  <conditionalFormatting sqref="I20:I21">
    <cfRule type="cellIs" dxfId="512" priority="217" operator="equal">
      <formula>5</formula>
    </cfRule>
    <cfRule type="cellIs" dxfId="511" priority="218" operator="equal">
      <formula>10</formula>
    </cfRule>
    <cfRule type="cellIs" dxfId="510" priority="219" operator="equal">
      <formula>20</formula>
    </cfRule>
  </conditionalFormatting>
  <conditionalFormatting sqref="J20:J21">
    <cfRule type="cellIs" dxfId="509" priority="206" operator="equal">
      <formula>20</formula>
    </cfRule>
    <cfRule type="cellIs" dxfId="508" priority="207" operator="equal">
      <formula>5</formula>
    </cfRule>
    <cfRule type="cellIs" dxfId="507" priority="208" operator="equal">
      <formula>5</formula>
    </cfRule>
    <cfRule type="cellIs" dxfId="506" priority="209" operator="equal">
      <formula>10</formula>
    </cfRule>
    <cfRule type="cellIs" dxfId="505" priority="210" operator="equal">
      <formula>10</formula>
    </cfRule>
    <cfRule type="cellIs" dxfId="504" priority="211" operator="equal">
      <formula>60</formula>
    </cfRule>
    <cfRule type="cellIs" dxfId="503" priority="212" operator="equal">
      <formula>40</formula>
    </cfRule>
    <cfRule type="cellIs" dxfId="502" priority="213" operator="equal">
      <formula>30</formula>
    </cfRule>
    <cfRule type="cellIs" dxfId="501" priority="214" operator="equal">
      <formula>15</formula>
    </cfRule>
    <cfRule type="cellIs" dxfId="500" priority="216" operator="equal">
      <formula>"15, 20, "</formula>
    </cfRule>
  </conditionalFormatting>
  <conditionalFormatting sqref="J20:J21">
    <cfRule type="cellIs" dxfId="499" priority="215" operator="equal">
      <formula>15</formula>
    </cfRule>
  </conditionalFormatting>
  <conditionalFormatting sqref="K19:K21">
    <cfRule type="containsText" dxfId="498" priority="200" operator="containsText" text="Inaceptable">
      <formula>NOT(ISERROR(SEARCH("Inaceptable",K19)))</formula>
    </cfRule>
    <cfRule type="containsText" dxfId="497" priority="201" operator="containsText" text="Importante">
      <formula>NOT(ISERROR(SEARCH("Importante",K19)))</formula>
    </cfRule>
    <cfRule type="containsText" dxfId="496" priority="202" operator="containsText" text="Moderado">
      <formula>NOT(ISERROR(SEARCH("Moderado",K19)))</formula>
    </cfRule>
    <cfRule type="containsText" dxfId="495" priority="203" operator="containsText" text="Tolerable">
      <formula>NOT(ISERROR(SEARCH("Tolerable",K19)))</formula>
    </cfRule>
    <cfRule type="containsText" dxfId="494" priority="204" operator="containsText" text="Aceptable">
      <formula>NOT(ISERROR(SEARCH("Aceptable",K19)))</formula>
    </cfRule>
    <cfRule type="containsText" dxfId="493" priority="205" operator="containsText" text="Inaceptable">
      <formula>NOT(ISERROR(SEARCH("Inaceptable",K19)))</formula>
    </cfRule>
  </conditionalFormatting>
  <conditionalFormatting sqref="H24">
    <cfRule type="cellIs" dxfId="492" priority="197" operator="equal">
      <formula>1</formula>
    </cfRule>
    <cfRule type="cellIs" dxfId="491" priority="198" operator="equal">
      <formula>2</formula>
    </cfRule>
    <cfRule type="cellIs" dxfId="490" priority="199" operator="equal">
      <formula>3</formula>
    </cfRule>
  </conditionalFormatting>
  <conditionalFormatting sqref="H25">
    <cfRule type="cellIs" dxfId="489" priority="194" operator="equal">
      <formula>1</formula>
    </cfRule>
    <cfRule type="cellIs" dxfId="488" priority="195" operator="equal">
      <formula>2</formula>
    </cfRule>
    <cfRule type="cellIs" dxfId="487" priority="196" operator="equal">
      <formula>3</formula>
    </cfRule>
  </conditionalFormatting>
  <conditionalFormatting sqref="H26">
    <cfRule type="cellIs" dxfId="486" priority="191" operator="equal">
      <formula>1</formula>
    </cfRule>
    <cfRule type="cellIs" dxfId="485" priority="192" operator="equal">
      <formula>2</formula>
    </cfRule>
    <cfRule type="cellIs" dxfId="484" priority="193" operator="equal">
      <formula>3</formula>
    </cfRule>
  </conditionalFormatting>
  <conditionalFormatting sqref="H27">
    <cfRule type="cellIs" dxfId="483" priority="188" operator="equal">
      <formula>1</formula>
    </cfRule>
    <cfRule type="cellIs" dxfId="482" priority="189" operator="equal">
      <formula>2</formula>
    </cfRule>
    <cfRule type="cellIs" dxfId="481" priority="190" operator="equal">
      <formula>3</formula>
    </cfRule>
  </conditionalFormatting>
  <conditionalFormatting sqref="I24:I27">
    <cfRule type="cellIs" dxfId="480" priority="185" operator="equal">
      <formula>5</formula>
    </cfRule>
    <cfRule type="cellIs" dxfId="479" priority="186" operator="equal">
      <formula>10</formula>
    </cfRule>
    <cfRule type="cellIs" dxfId="478" priority="187" operator="equal">
      <formula>20</formula>
    </cfRule>
  </conditionalFormatting>
  <conditionalFormatting sqref="J24:J27">
    <cfRule type="cellIs" dxfId="477" priority="174" operator="equal">
      <formula>20</formula>
    </cfRule>
    <cfRule type="cellIs" dxfId="476" priority="175" operator="equal">
      <formula>5</formula>
    </cfRule>
    <cfRule type="cellIs" dxfId="475" priority="176" operator="equal">
      <formula>5</formula>
    </cfRule>
    <cfRule type="cellIs" dxfId="474" priority="177" operator="equal">
      <formula>10</formula>
    </cfRule>
    <cfRule type="cellIs" dxfId="473" priority="178" operator="equal">
      <formula>10</formula>
    </cfRule>
    <cfRule type="cellIs" dxfId="472" priority="179" operator="equal">
      <formula>60</formula>
    </cfRule>
    <cfRule type="cellIs" dxfId="471" priority="180" operator="equal">
      <formula>40</formula>
    </cfRule>
    <cfRule type="cellIs" dxfId="470" priority="181" operator="equal">
      <formula>30</formula>
    </cfRule>
    <cfRule type="cellIs" dxfId="469" priority="182" operator="equal">
      <formula>15</formula>
    </cfRule>
    <cfRule type="cellIs" dxfId="468" priority="184" operator="equal">
      <formula>"15, 20, "</formula>
    </cfRule>
  </conditionalFormatting>
  <conditionalFormatting sqref="J24:J27">
    <cfRule type="cellIs" dxfId="467" priority="183" operator="equal">
      <formula>15</formula>
    </cfRule>
  </conditionalFormatting>
  <conditionalFormatting sqref="K24">
    <cfRule type="containsText" dxfId="466" priority="168" operator="containsText" text="Inaceptable">
      <formula>NOT(ISERROR(SEARCH("Inaceptable",K24)))</formula>
    </cfRule>
    <cfRule type="containsText" dxfId="465" priority="169" operator="containsText" text="Importante">
      <formula>NOT(ISERROR(SEARCH("Importante",K24)))</formula>
    </cfRule>
    <cfRule type="containsText" dxfId="464" priority="170" operator="containsText" text="Moderado">
      <formula>NOT(ISERROR(SEARCH("Moderado",K24)))</formula>
    </cfRule>
    <cfRule type="containsText" dxfId="463" priority="171" operator="containsText" text="Tolerable">
      <formula>NOT(ISERROR(SEARCH("Tolerable",K24)))</formula>
    </cfRule>
    <cfRule type="containsText" dxfId="462" priority="172" operator="containsText" text="Aceptable">
      <formula>NOT(ISERROR(SEARCH("Aceptable",K24)))</formula>
    </cfRule>
    <cfRule type="containsText" dxfId="461" priority="173" operator="containsText" text="Inaceptable">
      <formula>NOT(ISERROR(SEARCH("Inaceptable",K24)))</formula>
    </cfRule>
  </conditionalFormatting>
  <conditionalFormatting sqref="K25:K27">
    <cfRule type="containsText" dxfId="460" priority="162" operator="containsText" text="Inaceptable">
      <formula>NOT(ISERROR(SEARCH("Inaceptable",K25)))</formula>
    </cfRule>
    <cfRule type="containsText" dxfId="459" priority="163" operator="containsText" text="Importante">
      <formula>NOT(ISERROR(SEARCH("Importante",K25)))</formula>
    </cfRule>
    <cfRule type="containsText" dxfId="458" priority="164" operator="containsText" text="Moderado">
      <formula>NOT(ISERROR(SEARCH("Moderado",K25)))</formula>
    </cfRule>
    <cfRule type="containsText" dxfId="457" priority="165" operator="containsText" text="Tolerable">
      <formula>NOT(ISERROR(SEARCH("Tolerable",K25)))</formula>
    </cfRule>
    <cfRule type="containsText" dxfId="456" priority="166" operator="containsText" text="Aceptable">
      <formula>NOT(ISERROR(SEARCH("Aceptable",K25)))</formula>
    </cfRule>
    <cfRule type="containsText" dxfId="455" priority="167" operator="containsText" text="Inaceptable">
      <formula>NOT(ISERROR(SEARCH("Inaceptable",K25)))</formula>
    </cfRule>
  </conditionalFormatting>
  <conditionalFormatting sqref="I14">
    <cfRule type="cellIs" dxfId="454" priority="159" operator="equal">
      <formula>5</formula>
    </cfRule>
    <cfRule type="cellIs" dxfId="453" priority="160" operator="equal">
      <formula>10</formula>
    </cfRule>
    <cfRule type="cellIs" dxfId="452" priority="161" operator="equal">
      <formula>20</formula>
    </cfRule>
  </conditionalFormatting>
  <conditionalFormatting sqref="I12:I13">
    <cfRule type="cellIs" dxfId="451" priority="156" operator="equal">
      <formula>5</formula>
    </cfRule>
    <cfRule type="cellIs" dxfId="450" priority="157" operator="equal">
      <formula>10</formula>
    </cfRule>
    <cfRule type="cellIs" dxfId="449" priority="158" operator="equal">
      <formula>20</formula>
    </cfRule>
  </conditionalFormatting>
  <conditionalFormatting sqref="J14">
    <cfRule type="cellIs" dxfId="448" priority="145" operator="equal">
      <formula>20</formula>
    </cfRule>
    <cfRule type="cellIs" dxfId="447" priority="146" operator="equal">
      <formula>5</formula>
    </cfRule>
    <cfRule type="cellIs" dxfId="446" priority="147" operator="equal">
      <formula>5</formula>
    </cfRule>
    <cfRule type="cellIs" dxfId="445" priority="148" operator="equal">
      <formula>10</formula>
    </cfRule>
    <cfRule type="cellIs" dxfId="444" priority="149" operator="equal">
      <formula>10</formula>
    </cfRule>
    <cfRule type="cellIs" dxfId="443" priority="150" operator="equal">
      <formula>60</formula>
    </cfRule>
    <cfRule type="cellIs" dxfId="442" priority="151" operator="equal">
      <formula>40</formula>
    </cfRule>
    <cfRule type="cellIs" dxfId="441" priority="152" operator="equal">
      <formula>30</formula>
    </cfRule>
    <cfRule type="cellIs" dxfId="440" priority="153" operator="equal">
      <formula>15</formula>
    </cfRule>
    <cfRule type="cellIs" dxfId="439" priority="155" operator="equal">
      <formula>"15, 20, "</formula>
    </cfRule>
  </conditionalFormatting>
  <conditionalFormatting sqref="J14">
    <cfRule type="cellIs" dxfId="438" priority="154" operator="equal">
      <formula>15</formula>
    </cfRule>
  </conditionalFormatting>
  <conditionalFormatting sqref="K14">
    <cfRule type="containsText" dxfId="437" priority="139" operator="containsText" text="Inaceptable">
      <formula>NOT(ISERROR(SEARCH("Inaceptable",K14)))</formula>
    </cfRule>
    <cfRule type="containsText" dxfId="436" priority="140" operator="containsText" text="Importante">
      <formula>NOT(ISERROR(SEARCH("Importante",K14)))</formula>
    </cfRule>
    <cfRule type="containsText" dxfId="435" priority="141" operator="containsText" text="Moderado">
      <formula>NOT(ISERROR(SEARCH("Moderado",K14)))</formula>
    </cfRule>
    <cfRule type="containsText" dxfId="434" priority="142" operator="containsText" text="Tolerable">
      <formula>NOT(ISERROR(SEARCH("Tolerable",K14)))</formula>
    </cfRule>
    <cfRule type="containsText" dxfId="433" priority="143" operator="containsText" text="Aceptable">
      <formula>NOT(ISERROR(SEARCH("Aceptable",K14)))</formula>
    </cfRule>
    <cfRule type="containsText" dxfId="432" priority="144" operator="containsText" text="Inaceptable">
      <formula>NOT(ISERROR(SEARCH("Inaceptable",K14)))</formula>
    </cfRule>
  </conditionalFormatting>
  <conditionalFormatting sqref="H31:H33">
    <cfRule type="cellIs" dxfId="431" priority="136" operator="equal">
      <formula>1</formula>
    </cfRule>
    <cfRule type="cellIs" dxfId="430" priority="137" operator="equal">
      <formula>2</formula>
    </cfRule>
    <cfRule type="cellIs" dxfId="429" priority="138" operator="equal">
      <formula>3</formula>
    </cfRule>
  </conditionalFormatting>
  <conditionalFormatting sqref="I31:I33">
    <cfRule type="cellIs" dxfId="428" priority="133" operator="equal">
      <formula>5</formula>
    </cfRule>
    <cfRule type="cellIs" dxfId="427" priority="134" operator="equal">
      <formula>10</formula>
    </cfRule>
    <cfRule type="cellIs" dxfId="426" priority="135" operator="equal">
      <formula>20</formula>
    </cfRule>
  </conditionalFormatting>
  <conditionalFormatting sqref="J31:J33">
    <cfRule type="cellIs" dxfId="425" priority="122" operator="equal">
      <formula>20</formula>
    </cfRule>
    <cfRule type="cellIs" dxfId="424" priority="123" operator="equal">
      <formula>5</formula>
    </cfRule>
    <cfRule type="cellIs" dxfId="423" priority="124" operator="equal">
      <formula>5</formula>
    </cfRule>
    <cfRule type="cellIs" dxfId="422" priority="125" operator="equal">
      <formula>10</formula>
    </cfRule>
    <cfRule type="cellIs" dxfId="421" priority="126" operator="equal">
      <formula>10</formula>
    </cfRule>
    <cfRule type="cellIs" dxfId="420" priority="127" operator="equal">
      <formula>60</formula>
    </cfRule>
    <cfRule type="cellIs" dxfId="419" priority="128" operator="equal">
      <formula>40</formula>
    </cfRule>
    <cfRule type="cellIs" dxfId="418" priority="129" operator="equal">
      <formula>30</formula>
    </cfRule>
    <cfRule type="cellIs" dxfId="417" priority="130" operator="equal">
      <formula>15</formula>
    </cfRule>
    <cfRule type="cellIs" dxfId="416" priority="132" operator="equal">
      <formula>"15, 20, "</formula>
    </cfRule>
  </conditionalFormatting>
  <conditionalFormatting sqref="J31:J33">
    <cfRule type="cellIs" dxfId="415" priority="131" operator="equal">
      <formula>15</formula>
    </cfRule>
  </conditionalFormatting>
  <conditionalFormatting sqref="K31:K33">
    <cfRule type="containsText" dxfId="414" priority="116" operator="containsText" text="Inaceptable">
      <formula>NOT(ISERROR(SEARCH("Inaceptable",K31)))</formula>
    </cfRule>
    <cfRule type="containsText" dxfId="413" priority="117" operator="containsText" text="Importante">
      <formula>NOT(ISERROR(SEARCH("Importante",K31)))</formula>
    </cfRule>
    <cfRule type="containsText" dxfId="412" priority="118" operator="containsText" text="Moderado">
      <formula>NOT(ISERROR(SEARCH("Moderado",K31)))</formula>
    </cfRule>
    <cfRule type="containsText" dxfId="411" priority="119" operator="containsText" text="Tolerable">
      <formula>NOT(ISERROR(SEARCH("Tolerable",K31)))</formula>
    </cfRule>
    <cfRule type="containsText" dxfId="410" priority="120" operator="containsText" text="Aceptable">
      <formula>NOT(ISERROR(SEARCH("Aceptable",K31)))</formula>
    </cfRule>
    <cfRule type="containsText" dxfId="409" priority="121" operator="containsText" text="Inaceptable">
      <formula>NOT(ISERROR(SEARCH("Inaceptable",K31)))</formula>
    </cfRule>
  </conditionalFormatting>
  <conditionalFormatting sqref="H23">
    <cfRule type="cellIs" dxfId="408" priority="113" operator="equal">
      <formula>1</formula>
    </cfRule>
    <cfRule type="cellIs" dxfId="407" priority="114" operator="equal">
      <formula>2</formula>
    </cfRule>
    <cfRule type="cellIs" dxfId="406" priority="115" operator="equal">
      <formula>3</formula>
    </cfRule>
  </conditionalFormatting>
  <conditionalFormatting sqref="J23">
    <cfRule type="cellIs" dxfId="405" priority="96" operator="equal">
      <formula>20</formula>
    </cfRule>
    <cfRule type="cellIs" dxfId="404" priority="103" operator="equal">
      <formula>5</formula>
    </cfRule>
    <cfRule type="cellIs" dxfId="403" priority="104" operator="equal">
      <formula>5</formula>
    </cfRule>
    <cfRule type="cellIs" dxfId="402" priority="105" operator="equal">
      <formula>10</formula>
    </cfRule>
    <cfRule type="cellIs" dxfId="401" priority="106" operator="equal">
      <formula>10</formula>
    </cfRule>
    <cfRule type="cellIs" dxfId="400" priority="107" operator="equal">
      <formula>60</formula>
    </cfRule>
    <cfRule type="cellIs" dxfId="399" priority="108" operator="equal">
      <formula>40</formula>
    </cfRule>
    <cfRule type="cellIs" dxfId="398" priority="109" operator="equal">
      <formula>30</formula>
    </cfRule>
    <cfRule type="cellIs" dxfId="397" priority="110" operator="equal">
      <formula>15</formula>
    </cfRule>
    <cfRule type="cellIs" dxfId="396" priority="112" operator="equal">
      <formula>"15, 20, "</formula>
    </cfRule>
  </conditionalFormatting>
  <conditionalFormatting sqref="J23">
    <cfRule type="cellIs" dxfId="395" priority="111" operator="equal">
      <formula>15</formula>
    </cfRule>
  </conditionalFormatting>
  <conditionalFormatting sqref="K23">
    <cfRule type="containsText" dxfId="394" priority="97" operator="containsText" text="Inaceptable">
      <formula>NOT(ISERROR(SEARCH("Inaceptable",K23)))</formula>
    </cfRule>
    <cfRule type="containsText" dxfId="393" priority="98" operator="containsText" text="Importante">
      <formula>NOT(ISERROR(SEARCH("Importante",K23)))</formula>
    </cfRule>
    <cfRule type="containsText" dxfId="392" priority="99" operator="containsText" text="Moderado">
      <formula>NOT(ISERROR(SEARCH("Moderado",K23)))</formula>
    </cfRule>
    <cfRule type="containsText" dxfId="391" priority="100" operator="containsText" text="Tolerable">
      <formula>NOT(ISERROR(SEARCH("Tolerable",K23)))</formula>
    </cfRule>
    <cfRule type="containsText" dxfId="390" priority="101" operator="containsText" text="Aceptable">
      <formula>NOT(ISERROR(SEARCH("Aceptable",K23)))</formula>
    </cfRule>
    <cfRule type="containsText" dxfId="389" priority="102" operator="containsText" text="Inaceptable">
      <formula>NOT(ISERROR(SEARCH("Inaceptable",K23)))</formula>
    </cfRule>
  </conditionalFormatting>
  <conditionalFormatting sqref="I23">
    <cfRule type="cellIs" dxfId="388" priority="93" operator="equal">
      <formula>5</formula>
    </cfRule>
    <cfRule type="cellIs" dxfId="387" priority="94" operator="equal">
      <formula>10</formula>
    </cfRule>
    <cfRule type="cellIs" dxfId="386" priority="95" operator="equal">
      <formula>20</formula>
    </cfRule>
  </conditionalFormatting>
  <conditionalFormatting sqref="H28">
    <cfRule type="cellIs" dxfId="385" priority="90" operator="equal">
      <formula>1</formula>
    </cfRule>
    <cfRule type="cellIs" dxfId="384" priority="91" operator="equal">
      <formula>2</formula>
    </cfRule>
    <cfRule type="cellIs" dxfId="383" priority="92" operator="equal">
      <formula>3</formula>
    </cfRule>
  </conditionalFormatting>
  <conditionalFormatting sqref="I28">
    <cfRule type="cellIs" dxfId="382" priority="87" operator="equal">
      <formula>5</formula>
    </cfRule>
    <cfRule type="cellIs" dxfId="381" priority="88" operator="equal">
      <formula>10</formula>
    </cfRule>
    <cfRule type="cellIs" dxfId="380" priority="89" operator="equal">
      <formula>20</formula>
    </cfRule>
  </conditionalFormatting>
  <conditionalFormatting sqref="J28">
    <cfRule type="cellIs" dxfId="379" priority="76" operator="equal">
      <formula>20</formula>
    </cfRule>
    <cfRule type="cellIs" dxfId="378" priority="77" operator="equal">
      <formula>5</formula>
    </cfRule>
    <cfRule type="cellIs" dxfId="377" priority="78" operator="equal">
      <formula>5</formula>
    </cfRule>
    <cfRule type="cellIs" dxfId="376" priority="79" operator="equal">
      <formula>10</formula>
    </cfRule>
    <cfRule type="cellIs" dxfId="375" priority="80" operator="equal">
      <formula>10</formula>
    </cfRule>
    <cfRule type="cellIs" dxfId="374" priority="81" operator="equal">
      <formula>60</formula>
    </cfRule>
    <cfRule type="cellIs" dxfId="373" priority="82" operator="equal">
      <formula>40</formula>
    </cfRule>
    <cfRule type="cellIs" dxfId="372" priority="83" operator="equal">
      <formula>30</formula>
    </cfRule>
    <cfRule type="cellIs" dxfId="371" priority="84" operator="equal">
      <formula>15</formula>
    </cfRule>
    <cfRule type="cellIs" dxfId="370" priority="86" operator="equal">
      <formula>"15, 20, "</formula>
    </cfRule>
  </conditionalFormatting>
  <conditionalFormatting sqref="J28">
    <cfRule type="cellIs" dxfId="369" priority="85" operator="equal">
      <formula>15</formula>
    </cfRule>
  </conditionalFormatting>
  <conditionalFormatting sqref="K28">
    <cfRule type="containsText" dxfId="368" priority="70" operator="containsText" text="Inaceptable">
      <formula>NOT(ISERROR(SEARCH("Inaceptable",K28)))</formula>
    </cfRule>
    <cfRule type="containsText" dxfId="367" priority="71" operator="containsText" text="Importante">
      <formula>NOT(ISERROR(SEARCH("Importante",K28)))</formula>
    </cfRule>
    <cfRule type="containsText" dxfId="366" priority="72" operator="containsText" text="Moderado">
      <formula>NOT(ISERROR(SEARCH("Moderado",K28)))</formula>
    </cfRule>
    <cfRule type="containsText" dxfId="365" priority="73" operator="containsText" text="Tolerable">
      <formula>NOT(ISERROR(SEARCH("Tolerable",K28)))</formula>
    </cfRule>
    <cfRule type="containsText" dxfId="364" priority="74" operator="containsText" text="Aceptable">
      <formula>NOT(ISERROR(SEARCH("Aceptable",K28)))</formula>
    </cfRule>
    <cfRule type="containsText" dxfId="363" priority="75" operator="containsText" text="Inaceptable">
      <formula>NOT(ISERROR(SEARCH("Inaceptable",K28)))</formula>
    </cfRule>
  </conditionalFormatting>
  <conditionalFormatting sqref="H29">
    <cfRule type="cellIs" dxfId="362" priority="67" operator="equal">
      <formula>1</formula>
    </cfRule>
    <cfRule type="cellIs" dxfId="361" priority="68" operator="equal">
      <formula>2</formula>
    </cfRule>
    <cfRule type="cellIs" dxfId="360" priority="69" operator="equal">
      <formula>3</formula>
    </cfRule>
  </conditionalFormatting>
  <conditionalFormatting sqref="I29">
    <cfRule type="cellIs" dxfId="359" priority="64" operator="equal">
      <formula>5</formula>
    </cfRule>
    <cfRule type="cellIs" dxfId="358" priority="65" operator="equal">
      <formula>10</formula>
    </cfRule>
    <cfRule type="cellIs" dxfId="357" priority="66" operator="equal">
      <formula>20</formula>
    </cfRule>
  </conditionalFormatting>
  <conditionalFormatting sqref="J29">
    <cfRule type="cellIs" dxfId="356" priority="53" operator="equal">
      <formula>20</formula>
    </cfRule>
    <cfRule type="cellIs" dxfId="355" priority="54" operator="equal">
      <formula>5</formula>
    </cfRule>
    <cfRule type="cellIs" dxfId="354" priority="55" operator="equal">
      <formula>5</formula>
    </cfRule>
    <cfRule type="cellIs" dxfId="353" priority="56" operator="equal">
      <formula>10</formula>
    </cfRule>
    <cfRule type="cellIs" dxfId="352" priority="57" operator="equal">
      <formula>10</formula>
    </cfRule>
    <cfRule type="cellIs" dxfId="351" priority="58" operator="equal">
      <formula>60</formula>
    </cfRule>
    <cfRule type="cellIs" dxfId="350" priority="59" operator="equal">
      <formula>40</formula>
    </cfRule>
    <cfRule type="cellIs" dxfId="349" priority="60" operator="equal">
      <formula>30</formula>
    </cfRule>
    <cfRule type="cellIs" dxfId="348" priority="61" operator="equal">
      <formula>15</formula>
    </cfRule>
    <cfRule type="cellIs" dxfId="347" priority="63" operator="equal">
      <formula>"15, 20, "</formula>
    </cfRule>
  </conditionalFormatting>
  <conditionalFormatting sqref="J29">
    <cfRule type="cellIs" dxfId="346" priority="62" operator="equal">
      <formula>15</formula>
    </cfRule>
  </conditionalFormatting>
  <conditionalFormatting sqref="K29">
    <cfRule type="containsText" dxfId="345" priority="47" operator="containsText" text="Inaceptable">
      <formula>NOT(ISERROR(SEARCH("Inaceptable",K29)))</formula>
    </cfRule>
    <cfRule type="containsText" dxfId="344" priority="48" operator="containsText" text="Importante">
      <formula>NOT(ISERROR(SEARCH("Importante",K29)))</formula>
    </cfRule>
    <cfRule type="containsText" dxfId="343" priority="49" operator="containsText" text="Moderado">
      <formula>NOT(ISERROR(SEARCH("Moderado",K29)))</formula>
    </cfRule>
    <cfRule type="containsText" dxfId="342" priority="50" operator="containsText" text="Tolerable">
      <formula>NOT(ISERROR(SEARCH("Tolerable",K29)))</formula>
    </cfRule>
    <cfRule type="containsText" dxfId="341" priority="51" operator="containsText" text="Aceptable">
      <formula>NOT(ISERROR(SEARCH("Aceptable",K29)))</formula>
    </cfRule>
    <cfRule type="containsText" dxfId="340" priority="52" operator="containsText" text="Inaceptable">
      <formula>NOT(ISERROR(SEARCH("Inaceptable",K29)))</formula>
    </cfRule>
  </conditionalFormatting>
  <conditionalFormatting sqref="H34:H35">
    <cfRule type="cellIs" dxfId="339" priority="44" operator="equal">
      <formula>1</formula>
    </cfRule>
    <cfRule type="cellIs" dxfId="338" priority="45" operator="equal">
      <formula>2</formula>
    </cfRule>
    <cfRule type="cellIs" dxfId="337" priority="46" operator="equal">
      <formula>3</formula>
    </cfRule>
  </conditionalFormatting>
  <conditionalFormatting sqref="I34:I35">
    <cfRule type="cellIs" dxfId="336" priority="41" operator="equal">
      <formula>5</formula>
    </cfRule>
    <cfRule type="cellIs" dxfId="335" priority="42" operator="equal">
      <formula>10</formula>
    </cfRule>
    <cfRule type="cellIs" dxfId="334" priority="43" operator="equal">
      <formula>20</formula>
    </cfRule>
  </conditionalFormatting>
  <conditionalFormatting sqref="J34:J35">
    <cfRule type="cellIs" dxfId="333" priority="30" operator="equal">
      <formula>20</formula>
    </cfRule>
    <cfRule type="cellIs" dxfId="332" priority="31" operator="equal">
      <formula>5</formula>
    </cfRule>
    <cfRule type="cellIs" dxfId="331" priority="32" operator="equal">
      <formula>5</formula>
    </cfRule>
    <cfRule type="cellIs" dxfId="330" priority="33" operator="equal">
      <formula>10</formula>
    </cfRule>
    <cfRule type="cellIs" dxfId="329" priority="34" operator="equal">
      <formula>10</formula>
    </cfRule>
    <cfRule type="cellIs" dxfId="328" priority="35" operator="equal">
      <formula>60</formula>
    </cfRule>
    <cfRule type="cellIs" dxfId="327" priority="36" operator="equal">
      <formula>40</formula>
    </cfRule>
    <cfRule type="cellIs" dxfId="326" priority="37" operator="equal">
      <formula>30</formula>
    </cfRule>
    <cfRule type="cellIs" dxfId="325" priority="38" operator="equal">
      <formula>15</formula>
    </cfRule>
    <cfRule type="cellIs" dxfId="324" priority="40" operator="equal">
      <formula>"15, 20, "</formula>
    </cfRule>
  </conditionalFormatting>
  <conditionalFormatting sqref="J34:J35">
    <cfRule type="cellIs" dxfId="323" priority="39" operator="equal">
      <formula>15</formula>
    </cfRule>
  </conditionalFormatting>
  <conditionalFormatting sqref="K34:K35">
    <cfRule type="containsText" dxfId="322" priority="24" operator="containsText" text="Inaceptable">
      <formula>NOT(ISERROR(SEARCH("Inaceptable",K34)))</formula>
    </cfRule>
    <cfRule type="containsText" dxfId="321" priority="25" operator="containsText" text="Importante">
      <formula>NOT(ISERROR(SEARCH("Importante",K34)))</formula>
    </cfRule>
    <cfRule type="containsText" dxfId="320" priority="26" operator="containsText" text="Moderado">
      <formula>NOT(ISERROR(SEARCH("Moderado",K34)))</formula>
    </cfRule>
    <cfRule type="containsText" dxfId="319" priority="27" operator="containsText" text="Tolerable">
      <formula>NOT(ISERROR(SEARCH("Tolerable",K34)))</formula>
    </cfRule>
    <cfRule type="containsText" dxfId="318" priority="28" operator="containsText" text="Aceptable">
      <formula>NOT(ISERROR(SEARCH("Aceptable",K34)))</formula>
    </cfRule>
    <cfRule type="containsText" dxfId="317" priority="29" operator="containsText" text="Inaceptable">
      <formula>NOT(ISERROR(SEARCH("Inaceptable",K34)))</formula>
    </cfRule>
  </conditionalFormatting>
  <conditionalFormatting sqref="T11:T35">
    <cfRule type="containsText" dxfId="316" priority="18" operator="containsText" text="Inaceptable">
      <formula>NOT(ISERROR(SEARCH("Inaceptable",T11)))</formula>
    </cfRule>
    <cfRule type="containsText" dxfId="315" priority="19" operator="containsText" text="Importante">
      <formula>NOT(ISERROR(SEARCH("Importante",T11)))</formula>
    </cfRule>
    <cfRule type="containsText" dxfId="314" priority="20" operator="containsText" text="Moderado">
      <formula>NOT(ISERROR(SEARCH("Moderado",T11)))</formula>
    </cfRule>
    <cfRule type="containsText" dxfId="313" priority="21" operator="containsText" text="Tolerable">
      <formula>NOT(ISERROR(SEARCH("Tolerable",T11)))</formula>
    </cfRule>
    <cfRule type="containsText" dxfId="312" priority="22" operator="containsText" text="Aceptable">
      <formula>NOT(ISERROR(SEARCH("Aceptable",T11)))</formula>
    </cfRule>
    <cfRule type="containsText" dxfId="311" priority="23" operator="containsText" text="Inaceptable">
      <formula>NOT(ISERROR(SEARCH("Inaceptable",T11)))</formula>
    </cfRule>
  </conditionalFormatting>
  <conditionalFormatting sqref="Q11:Q35">
    <cfRule type="cellIs" dxfId="310" priority="15" operator="equal">
      <formula>1</formula>
    </cfRule>
    <cfRule type="cellIs" dxfId="309" priority="16" operator="equal">
      <formula>2</formula>
    </cfRule>
    <cfRule type="cellIs" dxfId="308" priority="17" operator="equal">
      <formula>3</formula>
    </cfRule>
  </conditionalFormatting>
  <conditionalFormatting sqref="R11:R35">
    <cfRule type="cellIs" dxfId="307" priority="12" operator="equal">
      <formula>5</formula>
    </cfRule>
    <cfRule type="cellIs" dxfId="306" priority="13" operator="equal">
      <formula>10</formula>
    </cfRule>
    <cfRule type="cellIs" dxfId="305" priority="14" operator="equal">
      <formula>20</formula>
    </cfRule>
  </conditionalFormatting>
  <conditionalFormatting sqref="S11:S35">
    <cfRule type="cellIs" dxfId="304" priority="1" operator="equal">
      <formula>20</formula>
    </cfRule>
    <cfRule type="cellIs" dxfId="303" priority="2" operator="equal">
      <formula>5</formula>
    </cfRule>
    <cfRule type="cellIs" dxfId="302" priority="3" operator="equal">
      <formula>5</formula>
    </cfRule>
    <cfRule type="cellIs" dxfId="301" priority="4" operator="equal">
      <formula>10</formula>
    </cfRule>
    <cfRule type="cellIs" dxfId="300" priority="5" operator="equal">
      <formula>10</formula>
    </cfRule>
    <cfRule type="cellIs" dxfId="299" priority="6" operator="equal">
      <formula>60</formula>
    </cfRule>
    <cfRule type="cellIs" dxfId="298" priority="7" operator="equal">
      <formula>40</formula>
    </cfRule>
    <cfRule type="cellIs" dxfId="297" priority="8" operator="equal">
      <formula>30</formula>
    </cfRule>
    <cfRule type="cellIs" dxfId="296" priority="9" operator="equal">
      <formula>15</formula>
    </cfRule>
    <cfRule type="cellIs" dxfId="295" priority="11" operator="equal">
      <formula>"15, 20, "</formula>
    </cfRule>
  </conditionalFormatting>
  <conditionalFormatting sqref="S11:S35">
    <cfRule type="cellIs" dxfId="294" priority="10" operator="equal">
      <formula>15</formula>
    </cfRule>
  </conditionalFormatting>
  <dataValidations count="2">
    <dataValidation type="list" allowBlank="1" showInputMessage="1" showErrorMessage="1" sqref="U11:U35" xr:uid="{3353006A-DF4E-4AE8-BABE-515B5FB0F1FE}">
      <formula1>Estado</formula1>
    </dataValidation>
    <dataValidation type="list" allowBlank="1" showInputMessage="1" showErrorMessage="1" sqref="R11:R35" xr:uid="{41676DF2-C2DB-45CA-83E5-6E8DA8A88461}">
      <formula1>Impacto</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C853A5-6261-45ED-A9EC-7CADD30B932D}">
          <x14:formula1>
            <xm:f>'C:\Users\loren\Documents\Sapiencia\Riesgos e indicadores\[Consolidado Riesgos 2020 V2.xlsx]Listas'!#REF!</xm:f>
          </x14:formula1>
          <xm:sqref>C11:D35 L11:L35 H11:I35</xm:sqref>
        </x14:dataValidation>
        <x14:dataValidation type="list" allowBlank="1" showInputMessage="1" showErrorMessage="1" xr:uid="{252507DD-4443-4138-AF47-E457AF3C16F1}">
          <x14:formula1>
            <xm:f>Hoja1!$B$2:$B$4</xm:f>
          </x14:formula1>
          <xm:sqref>Q11:Q35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B86E-8435-440B-AD60-BAA5AFEBD668}">
  <dimension ref="B1:X21"/>
  <sheetViews>
    <sheetView showGridLines="0" showRowColHeaders="0" zoomScale="90" zoomScaleNormal="9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35" customWidth="1"/>
    <col min="8" max="8" width="20.44140625" customWidth="1"/>
    <col min="9" max="9" width="17" customWidth="1"/>
    <col min="10" max="10" width="11.109375" customWidth="1"/>
    <col min="11" max="11" width="12.88671875" bestFit="1" customWidth="1"/>
    <col min="12" max="12" width="17.44140625" customWidth="1"/>
    <col min="13" max="13" width="32" customWidth="1"/>
    <col min="14" max="14" width="28.5546875" customWidth="1"/>
    <col min="15" max="15" width="15.44140625" bestFit="1" customWidth="1"/>
    <col min="16" max="16" width="29" customWidth="1"/>
    <col min="17" max="17" width="20" customWidth="1"/>
    <col min="18" max="18" width="17.88671875" customWidth="1"/>
    <col min="19" max="19" width="9.109375" customWidth="1"/>
    <col min="20" max="20" width="13.6640625" customWidth="1"/>
    <col min="21" max="21" width="20" bestFit="1" customWidth="1"/>
    <col min="22" max="22" width="35.5546875" customWidth="1"/>
    <col min="23" max="23" width="35.4414062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35.2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181.5" customHeight="1" x14ac:dyDescent="0.3">
      <c r="B11" s="4">
        <v>1</v>
      </c>
      <c r="C11" s="155" t="s">
        <v>89</v>
      </c>
      <c r="D11" s="156"/>
      <c r="E11" s="34" t="s">
        <v>451</v>
      </c>
      <c r="F11" s="5" t="s">
        <v>452</v>
      </c>
      <c r="G11" s="5" t="s">
        <v>453</v>
      </c>
      <c r="H11" s="4">
        <v>2</v>
      </c>
      <c r="I11" s="4">
        <v>20</v>
      </c>
      <c r="J11" s="4">
        <f t="shared" ref="J11:J15" si="0">H11*I11</f>
        <v>40</v>
      </c>
      <c r="K11" s="6" t="str">
        <f t="shared" ref="K11:K15" si="1">IF(J11&lt;=5,"Aceptable", IF(J11&lt;=10,"Tolerable",IF(J11&lt;=20,"Moderado",IF(J11&lt;=40,"Importante","Inaceptable"))))</f>
        <v>Importante</v>
      </c>
      <c r="L11" s="6" t="s">
        <v>57</v>
      </c>
      <c r="M11" s="5" t="s">
        <v>454</v>
      </c>
      <c r="N11" s="5" t="s">
        <v>455</v>
      </c>
      <c r="O11" s="52" t="s">
        <v>456</v>
      </c>
      <c r="P11" s="5" t="s">
        <v>457</v>
      </c>
      <c r="Q11" s="74">
        <v>1</v>
      </c>
      <c r="R11" s="74">
        <v>20</v>
      </c>
      <c r="S11" s="74">
        <f>Q11*R11</f>
        <v>20</v>
      </c>
      <c r="T11" s="6" t="str">
        <f>IF(S11&lt;=5,"Aceptable", IF(S11&lt;=10,"Tolerable",IF(S11&lt;=20,"Moderado",IF(S11&lt;=40,"Importante","Inaceptable"))))</f>
        <v>Moderado</v>
      </c>
      <c r="U11" s="60" t="s">
        <v>532</v>
      </c>
      <c r="V11" s="7" t="s">
        <v>635</v>
      </c>
      <c r="W11" s="7"/>
      <c r="X11" s="7"/>
    </row>
    <row r="12" spans="2:24" ht="201.6" x14ac:dyDescent="0.3">
      <c r="B12" s="4">
        <v>2</v>
      </c>
      <c r="C12" s="155" t="s">
        <v>89</v>
      </c>
      <c r="D12" s="156"/>
      <c r="E12" s="79" t="s">
        <v>458</v>
      </c>
      <c r="F12" s="5" t="s">
        <v>459</v>
      </c>
      <c r="G12" s="5" t="s">
        <v>460</v>
      </c>
      <c r="H12" s="4">
        <v>2</v>
      </c>
      <c r="I12" s="4">
        <v>10</v>
      </c>
      <c r="J12" s="4">
        <f t="shared" si="0"/>
        <v>20</v>
      </c>
      <c r="K12" s="6" t="str">
        <f t="shared" si="1"/>
        <v>Moderado</v>
      </c>
      <c r="L12" s="6" t="s">
        <v>43</v>
      </c>
      <c r="M12" s="5" t="s">
        <v>461</v>
      </c>
      <c r="N12" s="5" t="s">
        <v>455</v>
      </c>
      <c r="O12" s="52" t="s">
        <v>456</v>
      </c>
      <c r="P12" s="5" t="s">
        <v>462</v>
      </c>
      <c r="Q12" s="74">
        <v>2</v>
      </c>
      <c r="R12" s="74">
        <v>10</v>
      </c>
      <c r="S12" s="74">
        <f>Q12*R12</f>
        <v>20</v>
      </c>
      <c r="T12" s="6" t="str">
        <f>IF(S12&lt;=5,"Aceptable", IF(S12&lt;=10,"Tolerable",IF(S12&lt;=20,"Moderado",IF(S12&lt;=40,"Importante","Inaceptable"))))</f>
        <v>Moderado</v>
      </c>
      <c r="U12" s="60" t="s">
        <v>532</v>
      </c>
      <c r="V12" s="7" t="s">
        <v>636</v>
      </c>
      <c r="W12" s="7"/>
      <c r="X12" s="7"/>
    </row>
    <row r="13" spans="2:24" ht="198" customHeight="1" x14ac:dyDescent="0.3">
      <c r="B13" s="4">
        <v>3</v>
      </c>
      <c r="C13" s="155" t="s">
        <v>89</v>
      </c>
      <c r="D13" s="156"/>
      <c r="E13" s="34" t="s">
        <v>463</v>
      </c>
      <c r="F13" s="5" t="s">
        <v>464</v>
      </c>
      <c r="G13" s="5" t="s">
        <v>465</v>
      </c>
      <c r="H13" s="4">
        <v>1</v>
      </c>
      <c r="I13" s="4">
        <v>5</v>
      </c>
      <c r="J13" s="4">
        <f t="shared" si="0"/>
        <v>5</v>
      </c>
      <c r="K13" s="6" t="str">
        <f t="shared" si="1"/>
        <v>Aceptable</v>
      </c>
      <c r="L13" s="6" t="s">
        <v>57</v>
      </c>
      <c r="M13" s="5" t="s">
        <v>466</v>
      </c>
      <c r="N13" s="5" t="s">
        <v>455</v>
      </c>
      <c r="O13" s="52" t="s">
        <v>456</v>
      </c>
      <c r="P13" s="5" t="s">
        <v>467</v>
      </c>
      <c r="Q13" s="74">
        <v>1</v>
      </c>
      <c r="R13" s="74">
        <v>5</v>
      </c>
      <c r="S13" s="74">
        <f>Q13*R13</f>
        <v>5</v>
      </c>
      <c r="T13" s="6" t="str">
        <f>IF(S13&lt;=5,"Aceptable", IF(S13&lt;=10,"Tolerable",IF(S13&lt;=20,"Moderado",IF(S13&lt;=40,"Importante","Inaceptable"))))</f>
        <v>Aceptable</v>
      </c>
      <c r="U13" s="60" t="s">
        <v>532</v>
      </c>
      <c r="V13" s="7" t="s">
        <v>637</v>
      </c>
      <c r="W13" s="7"/>
      <c r="X13" s="7"/>
    </row>
    <row r="14" spans="2:24" ht="158.4" x14ac:dyDescent="0.3">
      <c r="B14" s="4">
        <v>4</v>
      </c>
      <c r="C14" s="155" t="s">
        <v>89</v>
      </c>
      <c r="D14" s="156"/>
      <c r="E14" s="34" t="s">
        <v>468</v>
      </c>
      <c r="F14" s="5" t="s">
        <v>469</v>
      </c>
      <c r="G14" s="5" t="s">
        <v>470</v>
      </c>
      <c r="H14" s="4">
        <v>1</v>
      </c>
      <c r="I14" s="4">
        <v>10</v>
      </c>
      <c r="J14" s="4">
        <f t="shared" si="0"/>
        <v>10</v>
      </c>
      <c r="K14" s="6" t="str">
        <f t="shared" si="1"/>
        <v>Tolerable</v>
      </c>
      <c r="L14" s="6" t="s">
        <v>57</v>
      </c>
      <c r="M14" s="5" t="s">
        <v>471</v>
      </c>
      <c r="N14" s="5" t="s">
        <v>455</v>
      </c>
      <c r="O14" s="52" t="s">
        <v>456</v>
      </c>
      <c r="P14" s="5" t="s">
        <v>472</v>
      </c>
      <c r="Q14" s="74">
        <v>1</v>
      </c>
      <c r="R14" s="74">
        <v>10</v>
      </c>
      <c r="S14" s="74">
        <f>Q14*R14</f>
        <v>10</v>
      </c>
      <c r="T14" s="6" t="str">
        <f>IF(S14&lt;=5,"Aceptable", IF(S14&lt;=10,"Tolerable",IF(S14&lt;=20,"Moderado",IF(S14&lt;=40,"Importante","Inaceptable"))))</f>
        <v>Tolerable</v>
      </c>
      <c r="U14" s="60" t="s">
        <v>532</v>
      </c>
      <c r="V14" s="7" t="s">
        <v>638</v>
      </c>
      <c r="W14" s="7"/>
      <c r="X14" s="7"/>
    </row>
    <row r="15" spans="2:24" ht="127.5" customHeight="1" x14ac:dyDescent="0.3">
      <c r="B15" s="4">
        <v>5</v>
      </c>
      <c r="C15" s="155" t="s">
        <v>89</v>
      </c>
      <c r="D15" s="156"/>
      <c r="E15" s="34" t="s">
        <v>473</v>
      </c>
      <c r="F15" s="5" t="s">
        <v>474</v>
      </c>
      <c r="G15" s="5" t="s">
        <v>475</v>
      </c>
      <c r="H15" s="4">
        <v>2</v>
      </c>
      <c r="I15" s="4">
        <v>10</v>
      </c>
      <c r="J15" s="4">
        <f t="shared" si="0"/>
        <v>20</v>
      </c>
      <c r="K15" s="6" t="str">
        <f t="shared" si="1"/>
        <v>Moderado</v>
      </c>
      <c r="L15" s="6" t="s">
        <v>43</v>
      </c>
      <c r="M15" s="5" t="s">
        <v>476</v>
      </c>
      <c r="N15" s="5" t="s">
        <v>455</v>
      </c>
      <c r="O15" s="52" t="s">
        <v>456</v>
      </c>
      <c r="P15" s="5" t="s">
        <v>477</v>
      </c>
      <c r="Q15" s="74">
        <v>2</v>
      </c>
      <c r="R15" s="74">
        <v>10</v>
      </c>
      <c r="S15" s="74">
        <f>Q15*R15</f>
        <v>20</v>
      </c>
      <c r="T15" s="6" t="str">
        <f>IF(S15&lt;=5,"Aceptable", IF(S15&lt;=10,"Tolerable",IF(S15&lt;=20,"Moderado",IF(S15&lt;=40,"Importante","Inaceptable"))))</f>
        <v>Moderado</v>
      </c>
      <c r="U15" s="60" t="s">
        <v>532</v>
      </c>
      <c r="V15" s="7" t="s">
        <v>639</v>
      </c>
      <c r="W15" s="7"/>
      <c r="X15" s="7"/>
    </row>
    <row r="16" spans="2:24" ht="15" customHeight="1" x14ac:dyDescent="0.3"/>
    <row r="17" spans="2:18" ht="15" customHeight="1" x14ac:dyDescent="0.3">
      <c r="B17" s="87" t="s">
        <v>83</v>
      </c>
      <c r="C17" s="88"/>
      <c r="D17" s="88"/>
      <c r="E17" s="88"/>
      <c r="F17" s="88"/>
      <c r="G17" s="89"/>
      <c r="H17" s="90" t="s">
        <v>84</v>
      </c>
      <c r="I17" s="90"/>
      <c r="J17" s="90"/>
      <c r="K17" s="90"/>
      <c r="L17" s="90"/>
      <c r="M17" s="90"/>
      <c r="N17" s="90" t="s">
        <v>85</v>
      </c>
      <c r="O17" s="90"/>
      <c r="P17" s="90"/>
      <c r="Q17" s="90"/>
      <c r="R17" s="90"/>
    </row>
    <row r="18" spans="2:18" ht="15" customHeight="1" x14ac:dyDescent="0.3">
      <c r="B18" s="87" t="s">
        <v>86</v>
      </c>
      <c r="C18" s="88"/>
      <c r="D18" s="88"/>
      <c r="E18" s="88"/>
      <c r="F18" s="88"/>
      <c r="G18" s="89"/>
      <c r="H18" s="91" t="s">
        <v>87</v>
      </c>
      <c r="I18" s="91"/>
      <c r="J18" s="91"/>
      <c r="K18" s="91"/>
      <c r="L18" s="91"/>
      <c r="M18" s="91"/>
      <c r="N18" s="91" t="s">
        <v>88</v>
      </c>
      <c r="O18" s="91"/>
      <c r="P18" s="91"/>
      <c r="Q18" s="91"/>
      <c r="R18" s="91"/>
    </row>
    <row r="21" spans="2:18" x14ac:dyDescent="0.3">
      <c r="E21" s="9"/>
      <c r="F21" s="9"/>
      <c r="G21" s="9"/>
    </row>
  </sheetData>
  <mergeCells count="44">
    <mergeCell ref="B1:E2"/>
    <mergeCell ref="F1:O2"/>
    <mergeCell ref="P1:R1"/>
    <mergeCell ref="P2:R2"/>
    <mergeCell ref="B3:O3"/>
    <mergeCell ref="P3:R3"/>
    <mergeCell ref="B4:G4"/>
    <mergeCell ref="P4:R4"/>
    <mergeCell ref="B6:T7"/>
    <mergeCell ref="U6:X8"/>
    <mergeCell ref="B8:B10"/>
    <mergeCell ref="C8:D10"/>
    <mergeCell ref="E8:E10"/>
    <mergeCell ref="F8:F10"/>
    <mergeCell ref="G8:G10"/>
    <mergeCell ref="H8:K8"/>
    <mergeCell ref="X9:X10"/>
    <mergeCell ref="C15:D15"/>
    <mergeCell ref="Q9:Q10"/>
    <mergeCell ref="R9:R10"/>
    <mergeCell ref="S9:T10"/>
    <mergeCell ref="U9:U10"/>
    <mergeCell ref="L8:L10"/>
    <mergeCell ref="M8:P8"/>
    <mergeCell ref="Q8:T8"/>
    <mergeCell ref="H9:H10"/>
    <mergeCell ref="I9:I10"/>
    <mergeCell ref="J9:K10"/>
    <mergeCell ref="M9:M10"/>
    <mergeCell ref="N9:N10"/>
    <mergeCell ref="O9:O10"/>
    <mergeCell ref="P9:P10"/>
    <mergeCell ref="C11:D11"/>
    <mergeCell ref="C12:D12"/>
    <mergeCell ref="C13:D13"/>
    <mergeCell ref="C14:D14"/>
    <mergeCell ref="V9:V10"/>
    <mergeCell ref="W9:W10"/>
    <mergeCell ref="B17:G17"/>
    <mergeCell ref="H17:M17"/>
    <mergeCell ref="N17:R17"/>
    <mergeCell ref="B18:G18"/>
    <mergeCell ref="H18:M18"/>
    <mergeCell ref="N18:R18"/>
  </mergeCells>
  <conditionalFormatting sqref="H16 H19">
    <cfRule type="cellIs" dxfId="293" priority="87" operator="equal">
      <formula>2</formula>
    </cfRule>
  </conditionalFormatting>
  <conditionalFormatting sqref="H11:H15">
    <cfRule type="cellIs" dxfId="292" priority="84" operator="equal">
      <formula>1</formula>
    </cfRule>
    <cfRule type="cellIs" dxfId="291" priority="85" operator="equal">
      <formula>2</formula>
    </cfRule>
    <cfRule type="cellIs" dxfId="290" priority="86" operator="equal">
      <formula>3</formula>
    </cfRule>
  </conditionalFormatting>
  <conditionalFormatting sqref="I11:I15">
    <cfRule type="cellIs" dxfId="289" priority="81" operator="equal">
      <formula>5</formula>
    </cfRule>
    <cfRule type="cellIs" dxfId="288" priority="82" operator="equal">
      <formula>10</formula>
    </cfRule>
    <cfRule type="cellIs" dxfId="287" priority="83" operator="equal">
      <formula>20</formula>
    </cfRule>
  </conditionalFormatting>
  <conditionalFormatting sqref="J11">
    <cfRule type="cellIs" dxfId="286" priority="64" operator="equal">
      <formula>20</formula>
    </cfRule>
    <cfRule type="cellIs" dxfId="285" priority="71" operator="equal">
      <formula>5</formula>
    </cfRule>
    <cfRule type="cellIs" dxfId="284" priority="72" operator="equal">
      <formula>5</formula>
    </cfRule>
    <cfRule type="cellIs" dxfId="283" priority="73" operator="equal">
      <formula>10</formula>
    </cfRule>
    <cfRule type="cellIs" dxfId="282" priority="74" operator="equal">
      <formula>10</formula>
    </cfRule>
    <cfRule type="cellIs" dxfId="281" priority="75" operator="equal">
      <formula>60</formula>
    </cfRule>
    <cfRule type="cellIs" dxfId="280" priority="76" operator="equal">
      <formula>40</formula>
    </cfRule>
    <cfRule type="cellIs" dxfId="279" priority="77" operator="equal">
      <formula>30</formula>
    </cfRule>
    <cfRule type="cellIs" dxfId="278" priority="78" operator="equal">
      <formula>15</formula>
    </cfRule>
    <cfRule type="cellIs" dxfId="277" priority="80" operator="equal">
      <formula>"15, 20, "</formula>
    </cfRule>
  </conditionalFormatting>
  <conditionalFormatting sqref="J11">
    <cfRule type="cellIs" dxfId="276" priority="79" operator="equal">
      <formula>15</formula>
    </cfRule>
  </conditionalFormatting>
  <conditionalFormatting sqref="K11">
    <cfRule type="containsText" dxfId="275" priority="65" operator="containsText" text="Inaceptable">
      <formula>NOT(ISERROR(SEARCH("Inaceptable",K11)))</formula>
    </cfRule>
    <cfRule type="containsText" dxfId="274" priority="66" operator="containsText" text="Importante">
      <formula>NOT(ISERROR(SEARCH("Importante",K11)))</formula>
    </cfRule>
    <cfRule type="containsText" dxfId="273" priority="67" operator="containsText" text="Moderado">
      <formula>NOT(ISERROR(SEARCH("Moderado",K11)))</formula>
    </cfRule>
    <cfRule type="containsText" dxfId="272" priority="68" operator="containsText" text="Tolerable">
      <formula>NOT(ISERROR(SEARCH("Tolerable",K11)))</formula>
    </cfRule>
    <cfRule type="containsText" dxfId="271" priority="69" operator="containsText" text="Aceptable">
      <formula>NOT(ISERROR(SEARCH("Aceptable",K11)))</formula>
    </cfRule>
    <cfRule type="containsText" dxfId="270" priority="70" operator="containsText" text="Inaceptable">
      <formula>NOT(ISERROR(SEARCH("Inaceptable",K11)))</formula>
    </cfRule>
  </conditionalFormatting>
  <conditionalFormatting sqref="J15">
    <cfRule type="cellIs" dxfId="269" priority="47" operator="equal">
      <formula>20</formula>
    </cfRule>
    <cfRule type="cellIs" dxfId="268" priority="54" operator="equal">
      <formula>5</formula>
    </cfRule>
    <cfRule type="cellIs" dxfId="267" priority="55" operator="equal">
      <formula>5</formula>
    </cfRule>
    <cfRule type="cellIs" dxfId="266" priority="56" operator="equal">
      <formula>10</formula>
    </cfRule>
    <cfRule type="cellIs" dxfId="265" priority="57" operator="equal">
      <formula>10</formula>
    </cfRule>
    <cfRule type="cellIs" dxfId="264" priority="58" operator="equal">
      <formula>60</formula>
    </cfRule>
    <cfRule type="cellIs" dxfId="263" priority="59" operator="equal">
      <formula>40</formula>
    </cfRule>
    <cfRule type="cellIs" dxfId="262" priority="60" operator="equal">
      <formula>30</formula>
    </cfRule>
    <cfRule type="cellIs" dxfId="261" priority="61" operator="equal">
      <formula>15</formula>
    </cfRule>
    <cfRule type="cellIs" dxfId="260" priority="63" operator="equal">
      <formula>"15, 20, "</formula>
    </cfRule>
  </conditionalFormatting>
  <conditionalFormatting sqref="J15">
    <cfRule type="cellIs" dxfId="259" priority="62" operator="equal">
      <formula>15</formula>
    </cfRule>
  </conditionalFormatting>
  <conditionalFormatting sqref="K15">
    <cfRule type="containsText" dxfId="258" priority="48" operator="containsText" text="Inaceptable">
      <formula>NOT(ISERROR(SEARCH("Inaceptable",K15)))</formula>
    </cfRule>
    <cfRule type="containsText" dxfId="257" priority="49" operator="containsText" text="Importante">
      <formula>NOT(ISERROR(SEARCH("Importante",K15)))</formula>
    </cfRule>
    <cfRule type="containsText" dxfId="256" priority="50" operator="containsText" text="Moderado">
      <formula>NOT(ISERROR(SEARCH("Moderado",K15)))</formula>
    </cfRule>
    <cfRule type="containsText" dxfId="255" priority="51" operator="containsText" text="Tolerable">
      <formula>NOT(ISERROR(SEARCH("Tolerable",K15)))</formula>
    </cfRule>
    <cfRule type="containsText" dxfId="254" priority="52" operator="containsText" text="Aceptable">
      <formula>NOT(ISERROR(SEARCH("Aceptable",K15)))</formula>
    </cfRule>
    <cfRule type="containsText" dxfId="253" priority="53" operator="containsText" text="Inaceptable">
      <formula>NOT(ISERROR(SEARCH("Inaceptable",K15)))</formula>
    </cfRule>
  </conditionalFormatting>
  <conditionalFormatting sqref="J12:J14">
    <cfRule type="cellIs" dxfId="252" priority="30" operator="equal">
      <formula>20</formula>
    </cfRule>
    <cfRule type="cellIs" dxfId="251" priority="37" operator="equal">
      <formula>5</formula>
    </cfRule>
    <cfRule type="cellIs" dxfId="250" priority="38" operator="equal">
      <formula>5</formula>
    </cfRule>
    <cfRule type="cellIs" dxfId="249" priority="39" operator="equal">
      <formula>10</formula>
    </cfRule>
    <cfRule type="cellIs" dxfId="248" priority="40" operator="equal">
      <formula>10</formula>
    </cfRule>
    <cfRule type="cellIs" dxfId="247" priority="41" operator="equal">
      <formula>60</formula>
    </cfRule>
    <cfRule type="cellIs" dxfId="246" priority="42" operator="equal">
      <formula>40</formula>
    </cfRule>
    <cfRule type="cellIs" dxfId="245" priority="43" operator="equal">
      <formula>30</formula>
    </cfRule>
    <cfRule type="cellIs" dxfId="244" priority="44" operator="equal">
      <formula>15</formula>
    </cfRule>
    <cfRule type="cellIs" dxfId="243" priority="46" operator="equal">
      <formula>"15, 20, "</formula>
    </cfRule>
  </conditionalFormatting>
  <conditionalFormatting sqref="J12:J14">
    <cfRule type="cellIs" dxfId="242" priority="45" operator="equal">
      <formula>15</formula>
    </cfRule>
  </conditionalFormatting>
  <conditionalFormatting sqref="K12:K14">
    <cfRule type="containsText" dxfId="241" priority="31" operator="containsText" text="Inaceptable">
      <formula>NOT(ISERROR(SEARCH("Inaceptable",K12)))</formula>
    </cfRule>
    <cfRule type="containsText" dxfId="240" priority="32" operator="containsText" text="Importante">
      <formula>NOT(ISERROR(SEARCH("Importante",K12)))</formula>
    </cfRule>
    <cfRule type="containsText" dxfId="239" priority="33" operator="containsText" text="Moderado">
      <formula>NOT(ISERROR(SEARCH("Moderado",K12)))</formula>
    </cfRule>
    <cfRule type="containsText" dxfId="238" priority="34" operator="containsText" text="Tolerable">
      <formula>NOT(ISERROR(SEARCH("Tolerable",K12)))</formula>
    </cfRule>
    <cfRule type="containsText" dxfId="237" priority="35" operator="containsText" text="Aceptable">
      <formula>NOT(ISERROR(SEARCH("Aceptable",K12)))</formula>
    </cfRule>
    <cfRule type="containsText" dxfId="236" priority="36" operator="containsText" text="Inaceptable">
      <formula>NOT(ISERROR(SEARCH("Inaceptable",K12)))</formula>
    </cfRule>
  </conditionalFormatting>
  <conditionalFormatting sqref="T11">
    <cfRule type="containsText" dxfId="235" priority="24" operator="containsText" text="Inaceptable">
      <formula>NOT(ISERROR(SEARCH("Inaceptable",T11)))</formula>
    </cfRule>
    <cfRule type="containsText" dxfId="234" priority="25" operator="containsText" text="Importante">
      <formula>NOT(ISERROR(SEARCH("Importante",T11)))</formula>
    </cfRule>
    <cfRule type="containsText" dxfId="233" priority="26" operator="containsText" text="Moderado">
      <formula>NOT(ISERROR(SEARCH("Moderado",T11)))</formula>
    </cfRule>
    <cfRule type="containsText" dxfId="232" priority="27" operator="containsText" text="Tolerable">
      <formula>NOT(ISERROR(SEARCH("Tolerable",T11)))</formula>
    </cfRule>
    <cfRule type="containsText" dxfId="231" priority="28" operator="containsText" text="Aceptable">
      <formula>NOT(ISERROR(SEARCH("Aceptable",T11)))</formula>
    </cfRule>
    <cfRule type="containsText" dxfId="230" priority="29" operator="containsText" text="Inaceptable">
      <formula>NOT(ISERROR(SEARCH("Inaceptable",T11)))</formula>
    </cfRule>
  </conditionalFormatting>
  <conditionalFormatting sqref="T12:T15">
    <cfRule type="containsText" dxfId="229" priority="18" operator="containsText" text="Inaceptable">
      <formula>NOT(ISERROR(SEARCH("Inaceptable",T12)))</formula>
    </cfRule>
    <cfRule type="containsText" dxfId="228" priority="19" operator="containsText" text="Importante">
      <formula>NOT(ISERROR(SEARCH("Importante",T12)))</formula>
    </cfRule>
    <cfRule type="containsText" dxfId="227" priority="20" operator="containsText" text="Moderado">
      <formula>NOT(ISERROR(SEARCH("Moderado",T12)))</formula>
    </cfRule>
    <cfRule type="containsText" dxfId="226" priority="21" operator="containsText" text="Tolerable">
      <formula>NOT(ISERROR(SEARCH("Tolerable",T12)))</formula>
    </cfRule>
    <cfRule type="containsText" dxfId="225" priority="22" operator="containsText" text="Aceptable">
      <formula>NOT(ISERROR(SEARCH("Aceptable",T12)))</formula>
    </cfRule>
    <cfRule type="containsText" dxfId="224" priority="23" operator="containsText" text="Inaceptable">
      <formula>NOT(ISERROR(SEARCH("Inaceptable",T12)))</formula>
    </cfRule>
  </conditionalFormatting>
  <conditionalFormatting sqref="Q11:Q15">
    <cfRule type="cellIs" dxfId="223" priority="15" operator="equal">
      <formula>1</formula>
    </cfRule>
    <cfRule type="cellIs" dxfId="222" priority="16" operator="equal">
      <formula>2</formula>
    </cfRule>
    <cfRule type="cellIs" dxfId="221" priority="17" operator="equal">
      <formula>3</formula>
    </cfRule>
  </conditionalFormatting>
  <conditionalFormatting sqref="R11:R15">
    <cfRule type="cellIs" dxfId="220" priority="12" operator="equal">
      <formula>5</formula>
    </cfRule>
    <cfRule type="cellIs" dxfId="219" priority="13" operator="equal">
      <formula>10</formula>
    </cfRule>
    <cfRule type="cellIs" dxfId="218" priority="14" operator="equal">
      <formula>20</formula>
    </cfRule>
  </conditionalFormatting>
  <conditionalFormatting sqref="S11:S15">
    <cfRule type="cellIs" dxfId="217" priority="1" operator="equal">
      <formula>20</formula>
    </cfRule>
    <cfRule type="cellIs" dxfId="216" priority="2" operator="equal">
      <formula>5</formula>
    </cfRule>
    <cfRule type="cellIs" dxfId="215" priority="3" operator="equal">
      <formula>5</formula>
    </cfRule>
    <cfRule type="cellIs" dxfId="214" priority="4" operator="equal">
      <formula>10</formula>
    </cfRule>
    <cfRule type="cellIs" dxfId="213" priority="5" operator="equal">
      <formula>10</formula>
    </cfRule>
    <cfRule type="cellIs" dxfId="212" priority="6" operator="equal">
      <formula>60</formula>
    </cfRule>
    <cfRule type="cellIs" dxfId="211" priority="7" operator="equal">
      <formula>40</formula>
    </cfRule>
    <cfRule type="cellIs" dxfId="210" priority="8" operator="equal">
      <formula>30</formula>
    </cfRule>
    <cfRule type="cellIs" dxfId="209" priority="9" operator="equal">
      <formula>15</formula>
    </cfRule>
    <cfRule type="cellIs" dxfId="208" priority="11" operator="equal">
      <formula>"15, 20, "</formula>
    </cfRule>
  </conditionalFormatting>
  <conditionalFormatting sqref="S11:S15">
    <cfRule type="cellIs" dxfId="207" priority="10" operator="equal">
      <formula>15</formula>
    </cfRule>
  </conditionalFormatting>
  <dataValidations count="2">
    <dataValidation type="list" allowBlank="1" showInputMessage="1" showErrorMessage="1" sqref="R11:R15" xr:uid="{38A5974A-9F29-4AFD-A608-A600C0F40F19}">
      <formula1>Impacto</formula1>
    </dataValidation>
    <dataValidation type="list" allowBlank="1" showInputMessage="1" showErrorMessage="1" sqref="U11:U15" xr:uid="{31B76BC1-9A35-47EB-ABAF-6A13861AD7A0}">
      <formula1>Estado</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A4F5D92-6C07-4CBC-8800-74F6AD424C49}">
          <x14:formula1>
            <xm:f>Hoja1!$B$2:$B$4</xm:f>
          </x14:formula1>
          <xm:sqref>Q11:Q15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C6E0-A542-48C7-8852-FBD7BEE2A272}">
  <dimension ref="B1:X21"/>
  <sheetViews>
    <sheetView showGridLines="0" showRowColHeaders="0" zoomScale="90" zoomScaleNormal="9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48.44140625" customWidth="1"/>
    <col min="7" max="7" width="38.88671875" customWidth="1"/>
    <col min="8" max="8" width="17.109375" customWidth="1"/>
    <col min="9" max="9" width="13.109375" customWidth="1"/>
    <col min="10" max="10" width="8.6640625" customWidth="1"/>
    <col min="11" max="11" width="12.88671875" bestFit="1" customWidth="1"/>
    <col min="12" max="12" width="17.44140625" customWidth="1"/>
    <col min="13" max="13" width="40.6640625" customWidth="1"/>
    <col min="14" max="14" width="28.5546875" customWidth="1"/>
    <col min="15" max="15" width="18.44140625" customWidth="1"/>
    <col min="16" max="16" width="22.44140625" customWidth="1"/>
    <col min="17" max="17" width="17.109375" customWidth="1"/>
    <col min="18" max="18" width="15.5546875" customWidth="1"/>
    <col min="19" max="19" width="11" customWidth="1"/>
    <col min="20" max="20" width="13.6640625" customWidth="1"/>
    <col min="21" max="21" width="20" bestFit="1" customWidth="1"/>
    <col min="22" max="23" width="35.554687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33"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72" x14ac:dyDescent="0.3">
      <c r="B11" s="143">
        <v>1</v>
      </c>
      <c r="C11" s="158" t="s">
        <v>91</v>
      </c>
      <c r="D11" s="159"/>
      <c r="E11" s="178" t="s">
        <v>480</v>
      </c>
      <c r="F11" s="5" t="s">
        <v>481</v>
      </c>
      <c r="G11" s="5" t="s">
        <v>482</v>
      </c>
      <c r="H11" s="157">
        <v>3</v>
      </c>
      <c r="I11" s="157">
        <v>20</v>
      </c>
      <c r="J11" s="157">
        <f>H11*I11</f>
        <v>60</v>
      </c>
      <c r="K11" s="157" t="str">
        <f>IF(J11&lt;=5,"Aceptable", IF(J11&lt;=10,"Tolerable",IF(J11&lt;=20,"Moderado",IF(J11&lt;=40,"Importante","Inaceptable"))))</f>
        <v>Inaceptable</v>
      </c>
      <c r="L11" s="112" t="s">
        <v>57</v>
      </c>
      <c r="M11" s="5" t="s">
        <v>483</v>
      </c>
      <c r="N11" s="7" t="s">
        <v>484</v>
      </c>
      <c r="O11" s="13" t="s">
        <v>485</v>
      </c>
      <c r="P11" s="5" t="s">
        <v>486</v>
      </c>
      <c r="Q11" s="157">
        <v>2</v>
      </c>
      <c r="R11" s="157">
        <v>20</v>
      </c>
      <c r="S11" s="157">
        <f>Q11*R11</f>
        <v>40</v>
      </c>
      <c r="T11" s="157" t="str">
        <f>IF(S11&lt;=5,"Aceptable", IF(S11&lt;=10,"Tolerable",IF(S11&lt;=20,"Moderado",IF(S11&lt;=40,"Importante","Inaceptable"))))</f>
        <v>Importante</v>
      </c>
      <c r="U11" s="113" t="s">
        <v>532</v>
      </c>
      <c r="V11" s="134" t="s">
        <v>640</v>
      </c>
      <c r="W11" s="174" t="s">
        <v>661</v>
      </c>
      <c r="X11" s="113"/>
    </row>
    <row r="12" spans="2:24" ht="216" x14ac:dyDescent="0.3">
      <c r="B12" s="144"/>
      <c r="C12" s="160"/>
      <c r="D12" s="161"/>
      <c r="E12" s="178"/>
      <c r="F12" s="5" t="s">
        <v>487</v>
      </c>
      <c r="G12" s="5" t="s">
        <v>488</v>
      </c>
      <c r="H12" s="157"/>
      <c r="I12" s="157"/>
      <c r="J12" s="157"/>
      <c r="K12" s="157"/>
      <c r="L12" s="112"/>
      <c r="M12" s="5" t="s">
        <v>489</v>
      </c>
      <c r="N12" s="7" t="s">
        <v>484</v>
      </c>
      <c r="O12" s="13" t="s">
        <v>485</v>
      </c>
      <c r="P12" s="5" t="s">
        <v>490</v>
      </c>
      <c r="Q12" s="157"/>
      <c r="R12" s="157"/>
      <c r="S12" s="157"/>
      <c r="T12" s="157"/>
      <c r="U12" s="162"/>
      <c r="V12" s="138"/>
      <c r="W12" s="175"/>
      <c r="X12" s="162"/>
    </row>
    <row r="13" spans="2:24" ht="129.6" x14ac:dyDescent="0.3">
      <c r="B13" s="144"/>
      <c r="C13" s="160"/>
      <c r="D13" s="161"/>
      <c r="E13" s="178"/>
      <c r="F13" s="5" t="s">
        <v>491</v>
      </c>
      <c r="G13" s="5" t="s">
        <v>492</v>
      </c>
      <c r="H13" s="157"/>
      <c r="I13" s="157"/>
      <c r="J13" s="157"/>
      <c r="K13" s="157"/>
      <c r="L13" s="112"/>
      <c r="M13" s="5" t="s">
        <v>493</v>
      </c>
      <c r="N13" s="7" t="s">
        <v>484</v>
      </c>
      <c r="O13" s="13" t="s">
        <v>485</v>
      </c>
      <c r="P13" s="5" t="s">
        <v>494</v>
      </c>
      <c r="Q13" s="157"/>
      <c r="R13" s="157"/>
      <c r="S13" s="157"/>
      <c r="T13" s="157"/>
      <c r="U13" s="162"/>
      <c r="V13" s="138"/>
      <c r="W13" s="175"/>
      <c r="X13" s="162"/>
    </row>
    <row r="14" spans="2:24" ht="129.6" x14ac:dyDescent="0.3">
      <c r="B14" s="144"/>
      <c r="C14" s="160"/>
      <c r="D14" s="161"/>
      <c r="E14" s="178"/>
      <c r="F14" s="5" t="s">
        <v>495</v>
      </c>
      <c r="G14" s="5" t="s">
        <v>496</v>
      </c>
      <c r="H14" s="157"/>
      <c r="I14" s="157"/>
      <c r="J14" s="157"/>
      <c r="K14" s="157"/>
      <c r="L14" s="112"/>
      <c r="M14" s="5" t="s">
        <v>497</v>
      </c>
      <c r="N14" s="5" t="s">
        <v>484</v>
      </c>
      <c r="O14" s="5" t="s">
        <v>485</v>
      </c>
      <c r="P14" s="5" t="s">
        <v>498</v>
      </c>
      <c r="Q14" s="157"/>
      <c r="R14" s="157"/>
      <c r="S14" s="157"/>
      <c r="T14" s="157"/>
      <c r="U14" s="114"/>
      <c r="V14" s="139"/>
      <c r="W14" s="176"/>
      <c r="X14" s="114"/>
    </row>
    <row r="15" spans="2:24" ht="216" x14ac:dyDescent="0.3">
      <c r="B15" s="7">
        <v>2</v>
      </c>
      <c r="C15" s="155" t="s">
        <v>91</v>
      </c>
      <c r="D15" s="156"/>
      <c r="E15" s="179" t="s">
        <v>522</v>
      </c>
      <c r="F15" s="5" t="s">
        <v>499</v>
      </c>
      <c r="G15" s="5" t="s">
        <v>500</v>
      </c>
      <c r="H15" s="22">
        <v>3</v>
      </c>
      <c r="I15" s="22">
        <v>10</v>
      </c>
      <c r="J15" s="22">
        <f t="shared" ref="J15" si="0">H15*I15</f>
        <v>30</v>
      </c>
      <c r="K15" s="22" t="str">
        <f t="shared" ref="K15" si="1">IF(J15&lt;=5,"Aceptable", IF(J15&lt;=10,"Tolerable",IF(J15&lt;=20,"Moderado",IF(J15&lt;=40,"Importante","Inaceptable"))))</f>
        <v>Importante</v>
      </c>
      <c r="L15" s="7"/>
      <c r="M15" s="5" t="s">
        <v>501</v>
      </c>
      <c r="N15" s="5" t="s">
        <v>502</v>
      </c>
      <c r="O15" s="5"/>
      <c r="P15" s="5" t="s">
        <v>503</v>
      </c>
      <c r="Q15" s="22">
        <v>2</v>
      </c>
      <c r="R15" s="22">
        <v>10</v>
      </c>
      <c r="S15" s="22">
        <f>Q15*R15</f>
        <v>20</v>
      </c>
      <c r="T15" s="22" t="str">
        <f t="shared" ref="T15" si="2">IF(S15&lt;=5,"Aceptable", IF(S15&lt;=10,"Tolerable",IF(S15&lt;=20,"Moderado",IF(S15&lt;=40,"Importante","Inaceptable"))))</f>
        <v>Moderado</v>
      </c>
      <c r="U15" s="74" t="s">
        <v>532</v>
      </c>
      <c r="V15" s="56" t="s">
        <v>641</v>
      </c>
      <c r="W15" s="177"/>
      <c r="X15" s="4"/>
    </row>
    <row r="16" spans="2:24" ht="15" customHeight="1" x14ac:dyDescent="0.3"/>
    <row r="17" spans="3:19" ht="15" customHeight="1" x14ac:dyDescent="0.3">
      <c r="C17" s="87" t="s">
        <v>83</v>
      </c>
      <c r="D17" s="88"/>
      <c r="E17" s="88"/>
      <c r="F17" s="88"/>
      <c r="G17" s="88"/>
      <c r="H17" s="89"/>
      <c r="I17" s="90" t="s">
        <v>84</v>
      </c>
      <c r="J17" s="90"/>
      <c r="K17" s="90"/>
      <c r="L17" s="90"/>
      <c r="M17" s="90"/>
      <c r="N17" s="90"/>
      <c r="O17" s="90" t="s">
        <v>85</v>
      </c>
      <c r="P17" s="90"/>
      <c r="Q17" s="90"/>
      <c r="R17" s="90"/>
      <c r="S17" s="90"/>
    </row>
    <row r="18" spans="3:19" ht="15" customHeight="1" x14ac:dyDescent="0.3">
      <c r="C18" s="87" t="s">
        <v>86</v>
      </c>
      <c r="D18" s="88"/>
      <c r="E18" s="88"/>
      <c r="F18" s="88"/>
      <c r="G18" s="88"/>
      <c r="H18" s="89"/>
      <c r="I18" s="91" t="s">
        <v>87</v>
      </c>
      <c r="J18" s="91"/>
      <c r="K18" s="91"/>
      <c r="L18" s="91"/>
      <c r="M18" s="91"/>
      <c r="N18" s="91"/>
      <c r="O18" s="91" t="s">
        <v>88</v>
      </c>
      <c r="P18" s="91"/>
      <c r="Q18" s="91"/>
      <c r="R18" s="91"/>
      <c r="S18" s="91"/>
    </row>
    <row r="21" spans="3:19" x14ac:dyDescent="0.3">
      <c r="E21" s="9"/>
      <c r="F21" s="9"/>
      <c r="G21" s="9"/>
    </row>
  </sheetData>
  <mergeCells count="56">
    <mergeCell ref="P1:R1"/>
    <mergeCell ref="P2:R2"/>
    <mergeCell ref="B3:O3"/>
    <mergeCell ref="P3:R3"/>
    <mergeCell ref="H9:H10"/>
    <mergeCell ref="I9:I10"/>
    <mergeCell ref="J9:K10"/>
    <mergeCell ref="M9:M10"/>
    <mergeCell ref="B1:E2"/>
    <mergeCell ref="F1:O2"/>
    <mergeCell ref="Q9:Q10"/>
    <mergeCell ref="R9:R10"/>
    <mergeCell ref="L8:L10"/>
    <mergeCell ref="N9:N10"/>
    <mergeCell ref="O9:O10"/>
    <mergeCell ref="P9:P10"/>
    <mergeCell ref="S9:T10"/>
    <mergeCell ref="U9:U10"/>
    <mergeCell ref="B4:G4"/>
    <mergeCell ref="P4:R4"/>
    <mergeCell ref="B6:T7"/>
    <mergeCell ref="U6:X8"/>
    <mergeCell ref="B8:B10"/>
    <mergeCell ref="C8:D10"/>
    <mergeCell ref="E8:E10"/>
    <mergeCell ref="F8:F10"/>
    <mergeCell ref="G8:G10"/>
    <mergeCell ref="H8:K8"/>
    <mergeCell ref="M8:P8"/>
    <mergeCell ref="Q8:T8"/>
    <mergeCell ref="V9:V10"/>
    <mergeCell ref="W9:W10"/>
    <mergeCell ref="O17:S17"/>
    <mergeCell ref="V11:V14"/>
    <mergeCell ref="W11:W14"/>
    <mergeCell ref="B11:B14"/>
    <mergeCell ref="E11:E14"/>
    <mergeCell ref="H11:H14"/>
    <mergeCell ref="I11:I14"/>
    <mergeCell ref="J11:J14"/>
    <mergeCell ref="X9:X10"/>
    <mergeCell ref="K11:K14"/>
    <mergeCell ref="C18:H18"/>
    <mergeCell ref="I18:N18"/>
    <mergeCell ref="O18:S18"/>
    <mergeCell ref="C11:D14"/>
    <mergeCell ref="C15:D15"/>
    <mergeCell ref="L11:L14"/>
    <mergeCell ref="Q11:Q14"/>
    <mergeCell ref="R11:R14"/>
    <mergeCell ref="S11:S14"/>
    <mergeCell ref="T11:T14"/>
    <mergeCell ref="U11:U14"/>
    <mergeCell ref="X11:X14"/>
    <mergeCell ref="C17:H17"/>
    <mergeCell ref="I17:N17"/>
  </mergeCells>
  <conditionalFormatting sqref="H16 H19">
    <cfRule type="cellIs" dxfId="206" priority="146" operator="equal">
      <formula>2</formula>
    </cfRule>
  </conditionalFormatting>
  <conditionalFormatting sqref="H11">
    <cfRule type="cellIs" dxfId="205" priority="140" operator="equal">
      <formula>1</formula>
    </cfRule>
    <cfRule type="cellIs" dxfId="204" priority="141" operator="equal">
      <formula>2</formula>
    </cfRule>
    <cfRule type="cellIs" dxfId="203" priority="142" operator="equal">
      <formula>3</formula>
    </cfRule>
  </conditionalFormatting>
  <conditionalFormatting sqref="I11">
    <cfRule type="cellIs" dxfId="202" priority="137" operator="equal">
      <formula>5</formula>
    </cfRule>
    <cfRule type="cellIs" dxfId="201" priority="138" operator="equal">
      <formula>10</formula>
    </cfRule>
    <cfRule type="cellIs" dxfId="200" priority="139" operator="equal">
      <formula>20</formula>
    </cfRule>
  </conditionalFormatting>
  <conditionalFormatting sqref="J11">
    <cfRule type="cellIs" dxfId="199" priority="120" operator="equal">
      <formula>20</formula>
    </cfRule>
    <cfRule type="cellIs" dxfId="198" priority="127" operator="equal">
      <formula>5</formula>
    </cfRule>
    <cfRule type="cellIs" dxfId="197" priority="128" operator="equal">
      <formula>5</formula>
    </cfRule>
    <cfRule type="cellIs" dxfId="196" priority="129" operator="equal">
      <formula>10</formula>
    </cfRule>
    <cfRule type="cellIs" dxfId="195" priority="130" operator="equal">
      <formula>10</formula>
    </cfRule>
    <cfRule type="cellIs" dxfId="194" priority="131" operator="equal">
      <formula>60</formula>
    </cfRule>
    <cfRule type="cellIs" dxfId="193" priority="132" operator="equal">
      <formula>40</formula>
    </cfRule>
    <cfRule type="cellIs" dxfId="192" priority="133" operator="equal">
      <formula>30</formula>
    </cfRule>
    <cfRule type="cellIs" dxfId="191" priority="134" operator="equal">
      <formula>15</formula>
    </cfRule>
    <cfRule type="cellIs" dxfId="190" priority="136" operator="equal">
      <formula>"15, 20, "</formula>
    </cfRule>
  </conditionalFormatting>
  <conditionalFormatting sqref="J11">
    <cfRule type="cellIs" dxfId="189" priority="135" operator="equal">
      <formula>15</formula>
    </cfRule>
  </conditionalFormatting>
  <conditionalFormatting sqref="K11">
    <cfRule type="containsText" dxfId="188" priority="121" operator="containsText" text="Inaceptable">
      <formula>NOT(ISERROR(SEARCH("Inaceptable",K11)))</formula>
    </cfRule>
    <cfRule type="containsText" dxfId="187" priority="122" operator="containsText" text="Importante">
      <formula>NOT(ISERROR(SEARCH("Importante",K11)))</formula>
    </cfRule>
    <cfRule type="containsText" dxfId="186" priority="123" operator="containsText" text="Moderado">
      <formula>NOT(ISERROR(SEARCH("Moderado",K11)))</formula>
    </cfRule>
    <cfRule type="containsText" dxfId="185" priority="124" operator="containsText" text="Tolerable">
      <formula>NOT(ISERROR(SEARCH("Tolerable",K11)))</formula>
    </cfRule>
    <cfRule type="containsText" dxfId="184" priority="125" operator="containsText" text="Aceptable">
      <formula>NOT(ISERROR(SEARCH("Aceptable",K11)))</formula>
    </cfRule>
    <cfRule type="containsText" dxfId="183" priority="126" operator="containsText" text="Inaceptable">
      <formula>NOT(ISERROR(SEARCH("Inaceptable",K11)))</formula>
    </cfRule>
  </conditionalFormatting>
  <conditionalFormatting sqref="X11">
    <cfRule type="cellIs" dxfId="182" priority="117" operator="equal">
      <formula>1</formula>
    </cfRule>
    <cfRule type="cellIs" dxfId="181" priority="118" operator="equal">
      <formula>2</formula>
    </cfRule>
    <cfRule type="cellIs" dxfId="180" priority="119" operator="equal">
      <formula>3</formula>
    </cfRule>
  </conditionalFormatting>
  <conditionalFormatting sqref="H15">
    <cfRule type="cellIs" dxfId="179" priority="114" operator="equal">
      <formula>1</formula>
    </cfRule>
    <cfRule type="cellIs" dxfId="178" priority="115" operator="equal">
      <formula>2</formula>
    </cfRule>
    <cfRule type="cellIs" dxfId="177" priority="116" operator="equal">
      <formula>3</formula>
    </cfRule>
  </conditionalFormatting>
  <conditionalFormatting sqref="I15">
    <cfRule type="cellIs" dxfId="176" priority="111" operator="equal">
      <formula>5</formula>
    </cfRule>
    <cfRule type="cellIs" dxfId="175" priority="112" operator="equal">
      <formula>10</formula>
    </cfRule>
    <cfRule type="cellIs" dxfId="174" priority="113" operator="equal">
      <formula>20</formula>
    </cfRule>
  </conditionalFormatting>
  <conditionalFormatting sqref="J15">
    <cfRule type="cellIs" dxfId="173" priority="94" operator="equal">
      <formula>20</formula>
    </cfRule>
    <cfRule type="cellIs" dxfId="172" priority="101" operator="equal">
      <formula>5</formula>
    </cfRule>
    <cfRule type="cellIs" dxfId="171" priority="102" operator="equal">
      <formula>5</formula>
    </cfRule>
    <cfRule type="cellIs" dxfId="170" priority="103" operator="equal">
      <formula>10</formula>
    </cfRule>
    <cfRule type="cellIs" dxfId="169" priority="104" operator="equal">
      <formula>10</formula>
    </cfRule>
    <cfRule type="cellIs" dxfId="168" priority="105" operator="equal">
      <formula>60</formula>
    </cfRule>
    <cfRule type="cellIs" dxfId="167" priority="106" operator="equal">
      <formula>40</formula>
    </cfRule>
    <cfRule type="cellIs" dxfId="166" priority="107" operator="equal">
      <formula>30</formula>
    </cfRule>
    <cfRule type="cellIs" dxfId="165" priority="108" operator="equal">
      <formula>15</formula>
    </cfRule>
    <cfRule type="cellIs" dxfId="164" priority="110" operator="equal">
      <formula>"15, 20, "</formula>
    </cfRule>
  </conditionalFormatting>
  <conditionalFormatting sqref="J15">
    <cfRule type="cellIs" dxfId="163" priority="109" operator="equal">
      <formula>15</formula>
    </cfRule>
  </conditionalFormatting>
  <conditionalFormatting sqref="K15">
    <cfRule type="containsText" dxfId="162" priority="95" operator="containsText" text="Inaceptable">
      <formula>NOT(ISERROR(SEARCH("Inaceptable",K15)))</formula>
    </cfRule>
    <cfRule type="containsText" dxfId="161" priority="96" operator="containsText" text="Importante">
      <formula>NOT(ISERROR(SEARCH("Importante",K15)))</formula>
    </cfRule>
    <cfRule type="containsText" dxfId="160" priority="97" operator="containsText" text="Moderado">
      <formula>NOT(ISERROR(SEARCH("Moderado",K15)))</formula>
    </cfRule>
    <cfRule type="containsText" dxfId="159" priority="98" operator="containsText" text="Tolerable">
      <formula>NOT(ISERROR(SEARCH("Tolerable",K15)))</formula>
    </cfRule>
    <cfRule type="containsText" dxfId="158" priority="99" operator="containsText" text="Aceptable">
      <formula>NOT(ISERROR(SEARCH("Aceptable",K15)))</formula>
    </cfRule>
    <cfRule type="containsText" dxfId="157" priority="100" operator="containsText" text="Inaceptable">
      <formula>NOT(ISERROR(SEARCH("Inaceptable",K15)))</formula>
    </cfRule>
  </conditionalFormatting>
  <conditionalFormatting sqref="U11:V11">
    <cfRule type="cellIs" dxfId="156" priority="76" operator="equal">
      <formula>1</formula>
    </cfRule>
    <cfRule type="cellIs" dxfId="155" priority="77" operator="equal">
      <formula>2</formula>
    </cfRule>
    <cfRule type="cellIs" dxfId="154" priority="78" operator="equal">
      <formula>3</formula>
    </cfRule>
  </conditionalFormatting>
  <conditionalFormatting sqref="Q11">
    <cfRule type="cellIs" dxfId="153" priority="53" operator="equal">
      <formula>1</formula>
    </cfRule>
    <cfRule type="cellIs" dxfId="152" priority="54" operator="equal">
      <formula>2</formula>
    </cfRule>
    <cfRule type="cellIs" dxfId="151" priority="55" operator="equal">
      <formula>3</formula>
    </cfRule>
  </conditionalFormatting>
  <conditionalFormatting sqref="R11">
    <cfRule type="cellIs" dxfId="150" priority="50" operator="equal">
      <formula>5</formula>
    </cfRule>
    <cfRule type="cellIs" dxfId="149" priority="51" operator="equal">
      <formula>10</formula>
    </cfRule>
    <cfRule type="cellIs" dxfId="148" priority="52" operator="equal">
      <formula>20</formula>
    </cfRule>
  </conditionalFormatting>
  <conditionalFormatting sqref="S11">
    <cfRule type="cellIs" dxfId="147" priority="33" operator="equal">
      <formula>20</formula>
    </cfRule>
    <cfRule type="cellIs" dxfId="146" priority="40" operator="equal">
      <formula>5</formula>
    </cfRule>
    <cfRule type="cellIs" dxfId="145" priority="41" operator="equal">
      <formula>5</formula>
    </cfRule>
    <cfRule type="cellIs" dxfId="144" priority="42" operator="equal">
      <formula>10</formula>
    </cfRule>
    <cfRule type="cellIs" dxfId="143" priority="43" operator="equal">
      <formula>10</formula>
    </cfRule>
    <cfRule type="cellIs" dxfId="142" priority="44" operator="equal">
      <formula>60</formula>
    </cfRule>
    <cfRule type="cellIs" dxfId="141" priority="45" operator="equal">
      <formula>40</formula>
    </cfRule>
    <cfRule type="cellIs" dxfId="140" priority="46" operator="equal">
      <formula>30</formula>
    </cfRule>
    <cfRule type="cellIs" dxfId="139" priority="47" operator="equal">
      <formula>15</formula>
    </cfRule>
    <cfRule type="cellIs" dxfId="138" priority="49" operator="equal">
      <formula>"15, 20, "</formula>
    </cfRule>
  </conditionalFormatting>
  <conditionalFormatting sqref="S11">
    <cfRule type="cellIs" dxfId="137" priority="48" operator="equal">
      <formula>15</formula>
    </cfRule>
  </conditionalFormatting>
  <conditionalFormatting sqref="T11">
    <cfRule type="containsText" dxfId="136" priority="27" operator="containsText" text="Inaceptable">
      <formula>NOT(ISERROR(SEARCH("Inaceptable",T11)))</formula>
    </cfRule>
    <cfRule type="containsText" dxfId="135" priority="28" operator="containsText" text="Importante">
      <formula>NOT(ISERROR(SEARCH("Importante",T11)))</formula>
    </cfRule>
    <cfRule type="containsText" dxfId="134" priority="29" operator="containsText" text="Moderado">
      <formula>NOT(ISERROR(SEARCH("Moderado",T11)))</formula>
    </cfRule>
    <cfRule type="containsText" dxfId="133" priority="30" operator="containsText" text="Tolerable">
      <formula>NOT(ISERROR(SEARCH("Tolerable",T11)))</formula>
    </cfRule>
    <cfRule type="containsText" dxfId="132" priority="31" operator="containsText" text="Aceptable">
      <formula>NOT(ISERROR(SEARCH("Aceptable",T11)))</formula>
    </cfRule>
    <cfRule type="containsText" dxfId="131" priority="32" operator="containsText" text="Inaceptable">
      <formula>NOT(ISERROR(SEARCH("Inaceptable",T11)))</formula>
    </cfRule>
  </conditionalFormatting>
  <conditionalFormatting sqref="T15">
    <cfRule type="containsText" dxfId="130" priority="21" operator="containsText" text="Inaceptable">
      <formula>NOT(ISERROR(SEARCH("Inaceptable",T15)))</formula>
    </cfRule>
    <cfRule type="containsText" dxfId="129" priority="22" operator="containsText" text="Importante">
      <formula>NOT(ISERROR(SEARCH("Importante",T15)))</formula>
    </cfRule>
    <cfRule type="containsText" dxfId="128" priority="23" operator="containsText" text="Moderado">
      <formula>NOT(ISERROR(SEARCH("Moderado",T15)))</formula>
    </cfRule>
    <cfRule type="containsText" dxfId="127" priority="24" operator="containsText" text="Tolerable">
      <formula>NOT(ISERROR(SEARCH("Tolerable",T15)))</formula>
    </cfRule>
    <cfRule type="containsText" dxfId="126" priority="25" operator="containsText" text="Aceptable">
      <formula>NOT(ISERROR(SEARCH("Aceptable",T15)))</formula>
    </cfRule>
    <cfRule type="containsText" dxfId="125" priority="26" operator="containsText" text="Inaceptable">
      <formula>NOT(ISERROR(SEARCH("Inaceptable",T15)))</formula>
    </cfRule>
  </conditionalFormatting>
  <conditionalFormatting sqref="Q15">
    <cfRule type="cellIs" dxfId="124" priority="18" operator="equal">
      <formula>1</formula>
    </cfRule>
    <cfRule type="cellIs" dxfId="123" priority="19" operator="equal">
      <formula>2</formula>
    </cfRule>
    <cfRule type="cellIs" dxfId="122" priority="20" operator="equal">
      <formula>3</formula>
    </cfRule>
  </conditionalFormatting>
  <conditionalFormatting sqref="R15">
    <cfRule type="cellIs" dxfId="121" priority="15" operator="equal">
      <formula>5</formula>
    </cfRule>
    <cfRule type="cellIs" dxfId="120" priority="16" operator="equal">
      <formula>10</formula>
    </cfRule>
    <cfRule type="cellIs" dxfId="119" priority="17" operator="equal">
      <formula>20</formula>
    </cfRule>
  </conditionalFormatting>
  <conditionalFormatting sqref="S15">
    <cfRule type="cellIs" dxfId="118" priority="4" operator="equal">
      <formula>20</formula>
    </cfRule>
    <cfRule type="cellIs" dxfId="117" priority="5" operator="equal">
      <formula>5</formula>
    </cfRule>
    <cfRule type="cellIs" dxfId="116" priority="6" operator="equal">
      <formula>5</formula>
    </cfRule>
    <cfRule type="cellIs" dxfId="115" priority="7" operator="equal">
      <formula>10</formula>
    </cfRule>
    <cfRule type="cellIs" dxfId="114" priority="8" operator="equal">
      <formula>10</formula>
    </cfRule>
    <cfRule type="cellIs" dxfId="113" priority="9" operator="equal">
      <formula>60</formula>
    </cfRule>
    <cfRule type="cellIs" dxfId="112" priority="10" operator="equal">
      <formula>40</formula>
    </cfRule>
    <cfRule type="cellIs" dxfId="111" priority="11" operator="equal">
      <formula>30</formula>
    </cfRule>
    <cfRule type="cellIs" dxfId="110" priority="12" operator="equal">
      <formula>15</formula>
    </cfRule>
    <cfRule type="cellIs" dxfId="109" priority="14" operator="equal">
      <formula>"15, 20, "</formula>
    </cfRule>
  </conditionalFormatting>
  <conditionalFormatting sqref="S15">
    <cfRule type="cellIs" dxfId="108" priority="13" operator="equal">
      <formula>15</formula>
    </cfRule>
  </conditionalFormatting>
  <conditionalFormatting sqref="W11">
    <cfRule type="cellIs" dxfId="107" priority="1" operator="equal">
      <formula>1</formula>
    </cfRule>
    <cfRule type="cellIs" dxfId="106" priority="2" operator="equal">
      <formula>2</formula>
    </cfRule>
    <cfRule type="cellIs" dxfId="105" priority="3" operator="equal">
      <formula>3</formula>
    </cfRule>
  </conditionalFormatting>
  <dataValidations count="2">
    <dataValidation type="list" allowBlank="1" showInputMessage="1" showErrorMessage="1" sqref="U11:U15" xr:uid="{66B74980-E5A5-442C-A1BC-F5A9B90AA8B9}">
      <formula1>Estado</formula1>
    </dataValidation>
    <dataValidation type="list" allowBlank="1" showInputMessage="1" showErrorMessage="1" sqref="R11:R15" xr:uid="{09D3AD43-5FE6-493F-A67F-C7C0E1E4083B}">
      <formula1>Impacto</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AFF2FE5-D87D-4A57-A3ED-0437AD4CF51C}">
          <x14:formula1>
            <xm:f>'C:\Users\loren\Documents\Sapiencia\Riesgos e indicadores\[Consolidado Riesgos 2020 V2.xlsx]Listas'!#REF!</xm:f>
          </x14:formula1>
          <xm:sqref>H15:I15</xm:sqref>
        </x14:dataValidation>
        <x14:dataValidation type="list" allowBlank="1" showInputMessage="1" showErrorMessage="1" xr:uid="{0CA61879-5F96-44ED-9070-0CB89045B42B}">
          <x14:formula1>
            <xm:f>'W:\11. Riesgos\2019\Formulación\[12. SST.xlsx]Listas'!#REF!</xm:f>
          </x14:formula1>
          <xm:sqref>L11:L15 H11:I11 C11</xm:sqref>
        </x14:dataValidation>
        <x14:dataValidation type="list" allowBlank="1" showInputMessage="1" showErrorMessage="1" xr:uid="{CEC32BF2-88EB-440F-8FDF-C818762CED27}">
          <x14:formula1>
            <xm:f>Hoja1!$B$2:$B$4</xm:f>
          </x14:formula1>
          <xm:sqref>Q11:Q15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AC8B-980F-451A-9DF2-92D98A7AA50D}">
  <dimension ref="B1:X16"/>
  <sheetViews>
    <sheetView showGridLines="0" showRowColHeaders="0" zoomScale="90" zoomScaleNormal="9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22.109375" customWidth="1"/>
    <col min="8" max="8" width="20" customWidth="1"/>
    <col min="9" max="9" width="18.88671875" customWidth="1"/>
    <col min="10" max="10" width="13" customWidth="1"/>
    <col min="11" max="11" width="12.88671875" bestFit="1" customWidth="1"/>
    <col min="12" max="12" width="17.44140625" customWidth="1"/>
    <col min="13" max="13" width="32" customWidth="1"/>
    <col min="14" max="14" width="28.5546875" customWidth="1"/>
    <col min="15" max="15" width="23.44140625" customWidth="1"/>
    <col min="16" max="16" width="20.109375" customWidth="1"/>
    <col min="17" max="17" width="21.109375" customWidth="1"/>
    <col min="18" max="18" width="18.88671875" customWidth="1"/>
    <col min="19" max="19" width="15.44140625" customWidth="1"/>
    <col min="20" max="20" width="13.6640625" customWidth="1"/>
    <col min="21" max="21" width="20" bestFit="1" customWidth="1"/>
    <col min="22" max="22" width="35.5546875" customWidth="1"/>
    <col min="23" max="23" width="35.8867187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40.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129.6" x14ac:dyDescent="0.3">
      <c r="B11" s="4">
        <v>1</v>
      </c>
      <c r="C11" s="166" t="s">
        <v>39</v>
      </c>
      <c r="D11" s="167"/>
      <c r="E11" s="54" t="s">
        <v>504</v>
      </c>
      <c r="F11" s="54" t="s">
        <v>505</v>
      </c>
      <c r="G11" s="54" t="s">
        <v>506</v>
      </c>
      <c r="H11" s="4">
        <v>1</v>
      </c>
      <c r="I11" s="8">
        <v>10</v>
      </c>
      <c r="J11" s="8">
        <f>H11*I11</f>
        <v>10</v>
      </c>
      <c r="K11" s="55" t="str">
        <f>IF(J11&lt;=5,"Aceptable", IF(J11&lt;=10,"Tolerable",IF(J11&lt;=20,"Moderado",IF(J11&lt;=40,"Importante","Inaceptable"))))</f>
        <v>Tolerable</v>
      </c>
      <c r="L11" s="55" t="s">
        <v>57</v>
      </c>
      <c r="M11" s="56" t="s">
        <v>507</v>
      </c>
      <c r="N11" s="7" t="s">
        <v>508</v>
      </c>
      <c r="O11" s="7" t="s">
        <v>509</v>
      </c>
      <c r="P11" s="7" t="s">
        <v>510</v>
      </c>
      <c r="Q11" s="74">
        <v>1</v>
      </c>
      <c r="R11" s="74">
        <v>10</v>
      </c>
      <c r="S11" s="74">
        <f>Q11*R11</f>
        <v>10</v>
      </c>
      <c r="T11" s="6" t="str">
        <f>IF(S11&lt;=5,"Aceptable", IF(S11&lt;=10,"Tolerable",IF(S11&lt;=20,"Moderado",IF(S11&lt;=40,"Importante","Inaceptable"))))</f>
        <v>Tolerable</v>
      </c>
      <c r="U11" s="74" t="s">
        <v>19</v>
      </c>
      <c r="V11" s="78" t="s">
        <v>642</v>
      </c>
      <c r="W11" s="78" t="s">
        <v>643</v>
      </c>
      <c r="X11" s="163" t="s">
        <v>644</v>
      </c>
    </row>
    <row r="12" spans="2:24" ht="259.2" x14ac:dyDescent="0.3">
      <c r="B12" s="4">
        <v>2</v>
      </c>
      <c r="C12" s="166" t="s">
        <v>91</v>
      </c>
      <c r="D12" s="167"/>
      <c r="E12" s="54" t="s">
        <v>511</v>
      </c>
      <c r="F12" s="54" t="s">
        <v>512</v>
      </c>
      <c r="G12" s="54" t="s">
        <v>513</v>
      </c>
      <c r="H12" s="4">
        <v>1</v>
      </c>
      <c r="I12" s="8">
        <v>20</v>
      </c>
      <c r="J12" s="8">
        <f t="shared" ref="J12:J13" si="0">H12*I12</f>
        <v>20</v>
      </c>
      <c r="K12" s="55" t="str">
        <f t="shared" ref="K12:K13" si="1">IF(J12&lt;=5,"Aceptable", IF(J12&lt;=10,"Tolerable",IF(J12&lt;=20,"Moderado",IF(J12&lt;=40,"Importante","Inaceptable"))))</f>
        <v>Moderado</v>
      </c>
      <c r="L12" s="55" t="s">
        <v>57</v>
      </c>
      <c r="M12" s="56" t="s">
        <v>514</v>
      </c>
      <c r="N12" s="7" t="s">
        <v>508</v>
      </c>
      <c r="O12" s="7" t="s">
        <v>509</v>
      </c>
      <c r="P12" s="5" t="s">
        <v>515</v>
      </c>
      <c r="Q12" s="74">
        <v>1</v>
      </c>
      <c r="R12" s="74">
        <v>20</v>
      </c>
      <c r="S12" s="74">
        <f>Q12*R12</f>
        <v>20</v>
      </c>
      <c r="T12" s="6" t="str">
        <f>IF(S12&lt;=5,"Aceptable", IF(S12&lt;=10,"Tolerable",IF(S12&lt;=20,"Moderado",IF(S12&lt;=40,"Importante","Inaceptable"))))</f>
        <v>Moderado</v>
      </c>
      <c r="U12" s="74" t="s">
        <v>19</v>
      </c>
      <c r="V12" s="78" t="s">
        <v>645</v>
      </c>
      <c r="W12" s="78" t="s">
        <v>646</v>
      </c>
      <c r="X12" s="164"/>
    </row>
    <row r="13" spans="2:24" ht="158.4" x14ac:dyDescent="0.3">
      <c r="B13" s="4">
        <v>3</v>
      </c>
      <c r="C13" s="166" t="s">
        <v>91</v>
      </c>
      <c r="D13" s="167"/>
      <c r="E13" s="54" t="s">
        <v>516</v>
      </c>
      <c r="F13" s="54" t="s">
        <v>517</v>
      </c>
      <c r="G13" s="54" t="s">
        <v>518</v>
      </c>
      <c r="H13" s="4">
        <v>2</v>
      </c>
      <c r="I13" s="8">
        <v>10</v>
      </c>
      <c r="J13" s="8">
        <f t="shared" si="0"/>
        <v>20</v>
      </c>
      <c r="K13" s="55" t="str">
        <f t="shared" si="1"/>
        <v>Moderado</v>
      </c>
      <c r="L13" s="55" t="s">
        <v>43</v>
      </c>
      <c r="M13" s="56" t="s">
        <v>519</v>
      </c>
      <c r="N13" s="56" t="s">
        <v>520</v>
      </c>
      <c r="O13" s="8" t="s">
        <v>68</v>
      </c>
      <c r="P13" s="7" t="s">
        <v>521</v>
      </c>
      <c r="Q13" s="74">
        <v>1</v>
      </c>
      <c r="R13" s="74">
        <v>10</v>
      </c>
      <c r="S13" s="74">
        <f>Q13*R13</f>
        <v>10</v>
      </c>
      <c r="T13" s="6" t="str">
        <f>IF(S13&lt;=5,"Aceptable", IF(S13&lt;=10,"Tolerable",IF(S13&lt;=20,"Moderado",IF(S13&lt;=40,"Importante","Inaceptable"))))</f>
        <v>Tolerable</v>
      </c>
      <c r="U13" s="74" t="s">
        <v>19</v>
      </c>
      <c r="V13" s="78" t="s">
        <v>647</v>
      </c>
      <c r="W13" s="78" t="s">
        <v>648</v>
      </c>
      <c r="X13" s="165"/>
    </row>
    <row r="14" spans="2:24" ht="15" customHeight="1" x14ac:dyDescent="0.3"/>
    <row r="15" spans="2:24" ht="15" customHeight="1" x14ac:dyDescent="0.3">
      <c r="B15" s="87" t="s">
        <v>83</v>
      </c>
      <c r="C15" s="88"/>
      <c r="D15" s="88"/>
      <c r="E15" s="88"/>
      <c r="F15" s="88"/>
      <c r="G15" s="89"/>
      <c r="H15" s="90" t="s">
        <v>84</v>
      </c>
      <c r="I15" s="90"/>
      <c r="J15" s="90"/>
      <c r="K15" s="90"/>
      <c r="L15" s="90"/>
      <c r="M15" s="90"/>
      <c r="N15" s="90" t="s">
        <v>85</v>
      </c>
      <c r="O15" s="90"/>
      <c r="P15" s="90"/>
      <c r="Q15" s="90"/>
      <c r="R15" s="90"/>
    </row>
    <row r="16" spans="2:24" ht="15" customHeight="1" x14ac:dyDescent="0.3">
      <c r="B16" s="87" t="s">
        <v>86</v>
      </c>
      <c r="C16" s="88"/>
      <c r="D16" s="88"/>
      <c r="E16" s="88"/>
      <c r="F16" s="88"/>
      <c r="G16" s="89"/>
      <c r="H16" s="91" t="s">
        <v>87</v>
      </c>
      <c r="I16" s="91"/>
      <c r="J16" s="91"/>
      <c r="K16" s="91"/>
      <c r="L16" s="91"/>
      <c r="M16" s="91"/>
      <c r="N16" s="91" t="s">
        <v>88</v>
      </c>
      <c r="O16" s="91"/>
      <c r="P16" s="91"/>
      <c r="Q16" s="91"/>
      <c r="R16" s="91"/>
    </row>
  </sheetData>
  <mergeCells count="43">
    <mergeCell ref="B1:E2"/>
    <mergeCell ref="F1:O2"/>
    <mergeCell ref="P1:R1"/>
    <mergeCell ref="P2:R2"/>
    <mergeCell ref="B3:O3"/>
    <mergeCell ref="P3:R3"/>
    <mergeCell ref="U6:X8"/>
    <mergeCell ref="B8:B10"/>
    <mergeCell ref="C8:D10"/>
    <mergeCell ref="E8:E10"/>
    <mergeCell ref="F8:F10"/>
    <mergeCell ref="G8:G10"/>
    <mergeCell ref="H8:K8"/>
    <mergeCell ref="L8:L10"/>
    <mergeCell ref="M8:P8"/>
    <mergeCell ref="Q8:T8"/>
    <mergeCell ref="H9:H10"/>
    <mergeCell ref="I9:I10"/>
    <mergeCell ref="J9:K10"/>
    <mergeCell ref="P9:P10"/>
    <mergeCell ref="X9:X10"/>
    <mergeCell ref="U9:U10"/>
    <mergeCell ref="B16:G16"/>
    <mergeCell ref="H16:M16"/>
    <mergeCell ref="N16:R16"/>
    <mergeCell ref="B4:G4"/>
    <mergeCell ref="P4:R4"/>
    <mergeCell ref="B6:T7"/>
    <mergeCell ref="C11:D11"/>
    <mergeCell ref="C12:D12"/>
    <mergeCell ref="C13:D13"/>
    <mergeCell ref="B15:G15"/>
    <mergeCell ref="H15:M15"/>
    <mergeCell ref="N15:R15"/>
    <mergeCell ref="Q9:Q10"/>
    <mergeCell ref="R9:R10"/>
    <mergeCell ref="S9:T10"/>
    <mergeCell ref="X11:X13"/>
    <mergeCell ref="V9:V10"/>
    <mergeCell ref="W9:W10"/>
    <mergeCell ref="M9:M10"/>
    <mergeCell ref="N9:N10"/>
    <mergeCell ref="O9:O10"/>
  </mergeCells>
  <conditionalFormatting sqref="H14 H17">
    <cfRule type="cellIs" dxfId="104" priority="82" operator="equal">
      <formula>2</formula>
    </cfRule>
  </conditionalFormatting>
  <conditionalFormatting sqref="H11:H13">
    <cfRule type="cellIs" dxfId="103" priority="56" operator="equal">
      <formula>1</formula>
    </cfRule>
    <cfRule type="cellIs" dxfId="102" priority="57" operator="equal">
      <formula>2</formula>
    </cfRule>
    <cfRule type="cellIs" dxfId="101" priority="58" operator="equal">
      <formula>3</formula>
    </cfRule>
  </conditionalFormatting>
  <conditionalFormatting sqref="I11:I13">
    <cfRule type="cellIs" dxfId="100" priority="53" operator="equal">
      <formula>5</formula>
    </cfRule>
    <cfRule type="cellIs" dxfId="99" priority="54" operator="equal">
      <formula>10</formula>
    </cfRule>
    <cfRule type="cellIs" dxfId="98" priority="55" operator="equal">
      <formula>20</formula>
    </cfRule>
  </conditionalFormatting>
  <conditionalFormatting sqref="J11:J13">
    <cfRule type="cellIs" dxfId="97" priority="36" operator="equal">
      <formula>20</formula>
    </cfRule>
    <cfRule type="cellIs" dxfId="96" priority="43" operator="equal">
      <formula>5</formula>
    </cfRule>
    <cfRule type="cellIs" dxfId="95" priority="44" operator="equal">
      <formula>5</formula>
    </cfRule>
    <cfRule type="cellIs" dxfId="94" priority="45" operator="equal">
      <formula>10</formula>
    </cfRule>
    <cfRule type="cellIs" dxfId="93" priority="46" operator="equal">
      <formula>10</formula>
    </cfRule>
    <cfRule type="cellIs" dxfId="92" priority="47" operator="equal">
      <formula>60</formula>
    </cfRule>
    <cfRule type="cellIs" dxfId="91" priority="48" operator="equal">
      <formula>40</formula>
    </cfRule>
    <cfRule type="cellIs" dxfId="90" priority="49" operator="equal">
      <formula>30</formula>
    </cfRule>
    <cfRule type="cellIs" dxfId="89" priority="50" operator="equal">
      <formula>15</formula>
    </cfRule>
    <cfRule type="cellIs" dxfId="88" priority="52" operator="equal">
      <formula>"15, 20, "</formula>
    </cfRule>
  </conditionalFormatting>
  <conditionalFormatting sqref="J11:J13">
    <cfRule type="cellIs" dxfId="87" priority="51" operator="equal">
      <formula>15</formula>
    </cfRule>
  </conditionalFormatting>
  <conditionalFormatting sqref="K11:K13">
    <cfRule type="containsText" dxfId="86" priority="37" operator="containsText" text="Inaceptable">
      <formula>NOT(ISERROR(SEARCH("Inaceptable",K11)))</formula>
    </cfRule>
    <cfRule type="containsText" dxfId="85" priority="38" operator="containsText" text="Importante">
      <formula>NOT(ISERROR(SEARCH("Importante",K11)))</formula>
    </cfRule>
    <cfRule type="containsText" dxfId="84" priority="39" operator="containsText" text="Moderado">
      <formula>NOT(ISERROR(SEARCH("Moderado",K11)))</formula>
    </cfRule>
    <cfRule type="containsText" dxfId="83" priority="40" operator="containsText" text="Tolerable">
      <formula>NOT(ISERROR(SEARCH("Tolerable",K11)))</formula>
    </cfRule>
    <cfRule type="containsText" dxfId="82" priority="41" operator="containsText" text="Aceptable">
      <formula>NOT(ISERROR(SEARCH("Aceptable",K11)))</formula>
    </cfRule>
    <cfRule type="containsText" dxfId="81" priority="42" operator="containsText" text="Inaceptable">
      <formula>NOT(ISERROR(SEARCH("Inaceptable",K11)))</formula>
    </cfRule>
  </conditionalFormatting>
  <conditionalFormatting sqref="T11">
    <cfRule type="containsText" dxfId="80" priority="30" operator="containsText" text="Inaceptable">
      <formula>NOT(ISERROR(SEARCH("Inaceptable",T11)))</formula>
    </cfRule>
    <cfRule type="containsText" dxfId="79" priority="31" operator="containsText" text="Importante">
      <formula>NOT(ISERROR(SEARCH("Importante",T11)))</formula>
    </cfRule>
    <cfRule type="containsText" dxfId="78" priority="32" operator="containsText" text="Moderado">
      <formula>NOT(ISERROR(SEARCH("Moderado",T11)))</formula>
    </cfRule>
    <cfRule type="containsText" dxfId="77" priority="33" operator="containsText" text="Tolerable">
      <formula>NOT(ISERROR(SEARCH("Tolerable",T11)))</formula>
    </cfRule>
    <cfRule type="containsText" dxfId="76" priority="34" operator="containsText" text="Aceptable">
      <formula>NOT(ISERROR(SEARCH("Aceptable",T11)))</formula>
    </cfRule>
    <cfRule type="containsText" dxfId="75" priority="35" operator="containsText" text="Inaceptable">
      <formula>NOT(ISERROR(SEARCH("Inaceptable",T11)))</formula>
    </cfRule>
  </conditionalFormatting>
  <conditionalFormatting sqref="T12">
    <cfRule type="containsText" dxfId="74" priority="24" operator="containsText" text="Inaceptable">
      <formula>NOT(ISERROR(SEARCH("Inaceptable",T12)))</formula>
    </cfRule>
    <cfRule type="containsText" dxfId="73" priority="25" operator="containsText" text="Importante">
      <formula>NOT(ISERROR(SEARCH("Importante",T12)))</formula>
    </cfRule>
    <cfRule type="containsText" dxfId="72" priority="26" operator="containsText" text="Moderado">
      <formula>NOT(ISERROR(SEARCH("Moderado",T12)))</formula>
    </cfRule>
    <cfRule type="containsText" dxfId="71" priority="27" operator="containsText" text="Tolerable">
      <formula>NOT(ISERROR(SEARCH("Tolerable",T12)))</formula>
    </cfRule>
    <cfRule type="containsText" dxfId="70" priority="28" operator="containsText" text="Aceptable">
      <formula>NOT(ISERROR(SEARCH("Aceptable",T12)))</formula>
    </cfRule>
    <cfRule type="containsText" dxfId="69" priority="29" operator="containsText" text="Inaceptable">
      <formula>NOT(ISERROR(SEARCH("Inaceptable",T12)))</formula>
    </cfRule>
  </conditionalFormatting>
  <conditionalFormatting sqref="T13">
    <cfRule type="containsText" dxfId="68" priority="18" operator="containsText" text="Inaceptable">
      <formula>NOT(ISERROR(SEARCH("Inaceptable",T13)))</formula>
    </cfRule>
    <cfRule type="containsText" dxfId="67" priority="19" operator="containsText" text="Importante">
      <formula>NOT(ISERROR(SEARCH("Importante",T13)))</formula>
    </cfRule>
    <cfRule type="containsText" dxfId="66" priority="20" operator="containsText" text="Moderado">
      <formula>NOT(ISERROR(SEARCH("Moderado",T13)))</formula>
    </cfRule>
    <cfRule type="containsText" dxfId="65" priority="21" operator="containsText" text="Tolerable">
      <formula>NOT(ISERROR(SEARCH("Tolerable",T13)))</formula>
    </cfRule>
    <cfRule type="containsText" dxfId="64" priority="22" operator="containsText" text="Aceptable">
      <formula>NOT(ISERROR(SEARCH("Aceptable",T13)))</formula>
    </cfRule>
    <cfRule type="containsText" dxfId="63" priority="23" operator="containsText" text="Inaceptable">
      <formula>NOT(ISERROR(SEARCH("Inaceptable",T13)))</formula>
    </cfRule>
  </conditionalFormatting>
  <conditionalFormatting sqref="Q11:Q13">
    <cfRule type="cellIs" dxfId="62" priority="15" operator="equal">
      <formula>1</formula>
    </cfRule>
    <cfRule type="cellIs" dxfId="61" priority="16" operator="equal">
      <formula>2</formula>
    </cfRule>
    <cfRule type="cellIs" dxfId="60" priority="17" operator="equal">
      <formula>3</formula>
    </cfRule>
  </conditionalFormatting>
  <conditionalFormatting sqref="R11:R13">
    <cfRule type="cellIs" dxfId="59" priority="12" operator="equal">
      <formula>5</formula>
    </cfRule>
    <cfRule type="cellIs" dxfId="58" priority="13" operator="equal">
      <formula>10</formula>
    </cfRule>
    <cfRule type="cellIs" dxfId="57" priority="14" operator="equal">
      <formula>20</formula>
    </cfRule>
  </conditionalFormatting>
  <conditionalFormatting sqref="S11:S13">
    <cfRule type="cellIs" dxfId="56" priority="1" operator="equal">
      <formula>20</formula>
    </cfRule>
    <cfRule type="cellIs" dxfId="55" priority="2" operator="equal">
      <formula>5</formula>
    </cfRule>
    <cfRule type="cellIs" dxfId="54" priority="3" operator="equal">
      <formula>5</formula>
    </cfRule>
    <cfRule type="cellIs" dxfId="53" priority="4" operator="equal">
      <formula>10</formula>
    </cfRule>
    <cfRule type="cellIs" dxfId="52" priority="5" operator="equal">
      <formula>10</formula>
    </cfRule>
    <cfRule type="cellIs" dxfId="51" priority="6" operator="equal">
      <formula>60</formula>
    </cfRule>
    <cfRule type="cellIs" dxfId="50" priority="7" operator="equal">
      <formula>40</formula>
    </cfRule>
    <cfRule type="cellIs" dxfId="49" priority="8" operator="equal">
      <formula>30</formula>
    </cfRule>
    <cfRule type="cellIs" dxfId="48" priority="9" operator="equal">
      <formula>15</formula>
    </cfRule>
    <cfRule type="cellIs" dxfId="47" priority="11" operator="equal">
      <formula>"15, 20, "</formula>
    </cfRule>
  </conditionalFormatting>
  <conditionalFormatting sqref="S11:S13">
    <cfRule type="cellIs" dxfId="46" priority="10" operator="equal">
      <formula>15</formula>
    </cfRule>
  </conditionalFormatting>
  <dataValidations count="2">
    <dataValidation type="list" allowBlank="1" showInputMessage="1" showErrorMessage="1" sqref="U11:U13" xr:uid="{B46E4E19-C0FF-48AF-BAE4-1C985BAD1A46}">
      <formula1>Estado</formula1>
    </dataValidation>
    <dataValidation type="list" allowBlank="1" showInputMessage="1" showErrorMessage="1" sqref="R11:R13" xr:uid="{E60F2011-5AE0-44E1-AA42-753A0F955A1E}">
      <formula1>Impacto</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CDFCDFE-C929-44F6-BA35-50FEBF8DFBA3}">
          <x14:formula1>
            <xm:f>'Z:\11. Riesgos\2019\[Copia de Riesgos Auditoría Interna - 2019(9083).xlsx]Listas'!#REF!</xm:f>
          </x14:formula1>
          <xm:sqref>L11:L13 C11:D13 H11:I13</xm:sqref>
        </x14:dataValidation>
        <x14:dataValidation type="list" allowBlank="1" showInputMessage="1" showErrorMessage="1" xr:uid="{2E06A248-4C60-41FB-ACFC-3BC9DD18F6FF}">
          <x14:formula1>
            <xm:f>Hoja1!$B$2:$B$4</xm:f>
          </x14:formula1>
          <xm:sqref>Q11:Q13</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BFD3-FB25-411A-9AD2-28F3C9ECDC40}">
  <dimension ref="B1:Y24"/>
  <sheetViews>
    <sheetView showGridLines="0" showRowColHeaders="0" zoomScale="80" zoomScaleNormal="80" zoomScaleSheetLayoutView="70" workbookViewId="0">
      <selection activeCell="B1" sqref="B1:E2"/>
    </sheetView>
  </sheetViews>
  <sheetFormatPr baseColWidth="10" defaultColWidth="11.44140625" defaultRowHeight="14.4" x14ac:dyDescent="0.3"/>
  <cols>
    <col min="1" max="1" width="4.5546875" style="75" customWidth="1"/>
    <col min="2" max="2" width="16.109375" style="75" customWidth="1"/>
    <col min="3" max="3" width="4.44140625" style="75" customWidth="1"/>
    <col min="4" max="4" width="11.44140625" style="75"/>
    <col min="5" max="5" width="11.88671875" style="75" customWidth="1"/>
    <col min="6" max="6" width="34.109375" style="75" customWidth="1"/>
    <col min="7" max="7" width="26.33203125" style="75" hidden="1" customWidth="1"/>
    <col min="8" max="8" width="25.6640625" style="75" hidden="1" customWidth="1"/>
    <col min="9" max="9" width="20.44140625" style="75" customWidth="1"/>
    <col min="10" max="10" width="16.109375" style="75" customWidth="1"/>
    <col min="11" max="11" width="12" style="75" customWidth="1"/>
    <col min="12" max="12" width="11.44140625" style="75"/>
    <col min="13" max="13" width="16.5546875" style="75" customWidth="1"/>
    <col min="14" max="14" width="43.5546875" style="75" customWidth="1"/>
    <col min="15" max="15" width="20.109375" style="75" customWidth="1"/>
    <col min="16" max="16" width="20.88671875" style="75" customWidth="1"/>
    <col min="17" max="17" width="23.33203125" style="75" customWidth="1"/>
    <col min="18" max="18" width="20.5546875" style="75" customWidth="1"/>
    <col min="19" max="19" width="14.33203125" style="75" customWidth="1"/>
    <col min="20" max="21" width="11.44140625" style="75"/>
    <col min="22" max="22" width="27.88671875" style="75" customWidth="1"/>
    <col min="23" max="23" width="48.21875" style="75" customWidth="1"/>
    <col min="24" max="24" width="38.109375" style="75" customWidth="1"/>
    <col min="25" max="25" width="27.44140625" style="75" customWidth="1"/>
    <col min="26" max="16384" width="11.44140625" style="75"/>
  </cols>
  <sheetData>
    <row r="1" spans="2:25" ht="30.75" customHeight="1" x14ac:dyDescent="0.3">
      <c r="B1" s="180"/>
      <c r="C1" s="180"/>
      <c r="D1" s="180"/>
      <c r="E1" s="180"/>
      <c r="F1" s="106" t="s">
        <v>12</v>
      </c>
      <c r="G1" s="106"/>
      <c r="H1" s="106"/>
      <c r="I1" s="106"/>
      <c r="J1" s="106"/>
      <c r="K1" s="106"/>
      <c r="L1" s="106"/>
      <c r="M1" s="106"/>
      <c r="N1" s="106"/>
      <c r="O1" s="106"/>
      <c r="P1" s="106" t="s">
        <v>13</v>
      </c>
      <c r="Q1" s="106"/>
      <c r="R1" s="106"/>
    </row>
    <row r="2" spans="2:25" ht="27" customHeight="1" x14ac:dyDescent="0.3">
      <c r="B2" s="180"/>
      <c r="C2" s="180"/>
      <c r="D2" s="180"/>
      <c r="E2" s="180"/>
      <c r="F2" s="106"/>
      <c r="G2" s="106"/>
      <c r="H2" s="106"/>
      <c r="I2" s="106"/>
      <c r="J2" s="106"/>
      <c r="K2" s="106"/>
      <c r="L2" s="106"/>
      <c r="M2" s="106"/>
      <c r="N2" s="106"/>
      <c r="O2" s="106"/>
      <c r="P2" s="106" t="s">
        <v>14</v>
      </c>
      <c r="Q2" s="106"/>
      <c r="R2" s="106"/>
    </row>
    <row r="3" spans="2:25" x14ac:dyDescent="0.3">
      <c r="B3" s="106" t="s">
        <v>15</v>
      </c>
      <c r="C3" s="106"/>
      <c r="D3" s="106"/>
      <c r="E3" s="106"/>
      <c r="F3" s="106"/>
      <c r="G3" s="106"/>
      <c r="H3" s="106"/>
      <c r="I3" s="106"/>
      <c r="J3" s="106"/>
      <c r="K3" s="106"/>
      <c r="L3" s="106"/>
      <c r="M3" s="106"/>
      <c r="N3" s="106"/>
      <c r="O3" s="106"/>
      <c r="P3" s="106" t="s">
        <v>16</v>
      </c>
      <c r="Q3" s="106"/>
      <c r="R3" s="106"/>
    </row>
    <row r="4" spans="2:25" x14ac:dyDescent="0.3">
      <c r="C4" s="181"/>
      <c r="D4" s="181"/>
      <c r="E4" s="181"/>
      <c r="F4" s="181"/>
      <c r="G4" s="181"/>
      <c r="H4" s="181"/>
      <c r="J4" s="181"/>
      <c r="K4" s="182"/>
      <c r="L4" s="182"/>
      <c r="M4" s="182"/>
      <c r="P4" s="183" t="s">
        <v>17</v>
      </c>
      <c r="Q4" s="183"/>
      <c r="R4" s="183"/>
      <c r="S4" s="181"/>
    </row>
    <row r="5" spans="2:25" x14ac:dyDescent="0.3">
      <c r="C5" s="184"/>
      <c r="D5" s="184"/>
      <c r="E5" s="184"/>
      <c r="F5" s="184"/>
      <c r="G5" s="184"/>
      <c r="H5" s="184"/>
      <c r="I5" s="181"/>
      <c r="J5" s="181"/>
      <c r="K5" s="182"/>
      <c r="L5" s="182"/>
      <c r="M5" s="182"/>
      <c r="N5" s="182"/>
    </row>
    <row r="6" spans="2:25" ht="24" customHeight="1" x14ac:dyDescent="0.3">
      <c r="B6" s="103" t="s">
        <v>15</v>
      </c>
      <c r="C6" s="103"/>
      <c r="D6" s="103"/>
      <c r="E6" s="103"/>
      <c r="F6" s="103"/>
      <c r="G6" s="103"/>
      <c r="H6" s="103"/>
      <c r="I6" s="103"/>
      <c r="J6" s="103"/>
      <c r="K6" s="103"/>
      <c r="L6" s="103"/>
      <c r="M6" s="103"/>
      <c r="N6" s="103"/>
      <c r="O6" s="103"/>
      <c r="P6" s="103"/>
      <c r="Q6" s="103"/>
      <c r="R6" s="103"/>
      <c r="S6" s="103"/>
      <c r="T6" s="103"/>
      <c r="U6" s="103"/>
      <c r="V6" s="103" t="s">
        <v>18</v>
      </c>
      <c r="W6" s="103"/>
      <c r="X6" s="103"/>
      <c r="Y6" s="103"/>
    </row>
    <row r="7" spans="2:25" ht="24" customHeight="1" x14ac:dyDescent="0.3">
      <c r="B7" s="103"/>
      <c r="C7" s="103"/>
      <c r="D7" s="103"/>
      <c r="E7" s="103"/>
      <c r="F7" s="103"/>
      <c r="G7" s="103"/>
      <c r="H7" s="103"/>
      <c r="I7" s="103"/>
      <c r="J7" s="103"/>
      <c r="K7" s="103"/>
      <c r="L7" s="103"/>
      <c r="M7" s="103"/>
      <c r="N7" s="103"/>
      <c r="O7" s="103"/>
      <c r="P7" s="103"/>
      <c r="Q7" s="103"/>
      <c r="R7" s="103"/>
      <c r="S7" s="103"/>
      <c r="T7" s="103"/>
      <c r="U7" s="103"/>
      <c r="V7" s="103"/>
      <c r="W7" s="103"/>
      <c r="X7" s="103"/>
      <c r="Y7" s="103"/>
    </row>
    <row r="8" spans="2:25" ht="24" customHeight="1" x14ac:dyDescent="0.3">
      <c r="B8" s="103" t="s">
        <v>523</v>
      </c>
      <c r="C8" s="103" t="s">
        <v>19</v>
      </c>
      <c r="D8" s="103" t="s">
        <v>20</v>
      </c>
      <c r="E8" s="103"/>
      <c r="F8" s="103" t="s">
        <v>21</v>
      </c>
      <c r="G8" s="103" t="s">
        <v>22</v>
      </c>
      <c r="H8" s="103" t="s">
        <v>23</v>
      </c>
      <c r="I8" s="103" t="s">
        <v>24</v>
      </c>
      <c r="J8" s="103"/>
      <c r="K8" s="103"/>
      <c r="L8" s="103"/>
      <c r="M8" s="103" t="s">
        <v>25</v>
      </c>
      <c r="N8" s="103" t="s">
        <v>26</v>
      </c>
      <c r="O8" s="103"/>
      <c r="P8" s="103"/>
      <c r="Q8" s="103"/>
      <c r="R8" s="103" t="s">
        <v>27</v>
      </c>
      <c r="S8" s="103"/>
      <c r="T8" s="103"/>
      <c r="U8" s="103"/>
      <c r="V8" s="103"/>
      <c r="W8" s="103"/>
      <c r="X8" s="103"/>
      <c r="Y8" s="103"/>
    </row>
    <row r="9" spans="2:25" ht="24" customHeight="1" x14ac:dyDescent="0.3">
      <c r="B9" s="103"/>
      <c r="C9" s="103"/>
      <c r="D9" s="103"/>
      <c r="E9" s="103"/>
      <c r="F9" s="103"/>
      <c r="G9" s="103"/>
      <c r="H9" s="103"/>
      <c r="I9" s="103" t="s">
        <v>28</v>
      </c>
      <c r="J9" s="103" t="s">
        <v>29</v>
      </c>
      <c r="K9" s="103" t="s">
        <v>30</v>
      </c>
      <c r="L9" s="103"/>
      <c r="M9" s="103"/>
      <c r="N9" s="103" t="s">
        <v>31</v>
      </c>
      <c r="O9" s="103" t="s">
        <v>32</v>
      </c>
      <c r="P9" s="103" t="s">
        <v>33</v>
      </c>
      <c r="Q9" s="103" t="s">
        <v>34</v>
      </c>
      <c r="R9" s="103" t="s">
        <v>28</v>
      </c>
      <c r="S9" s="103" t="s">
        <v>29</v>
      </c>
      <c r="T9" s="103" t="s">
        <v>30</v>
      </c>
      <c r="U9" s="103"/>
      <c r="V9" s="92" t="s">
        <v>35</v>
      </c>
      <c r="W9" s="92" t="s">
        <v>36</v>
      </c>
      <c r="X9" s="92" t="s">
        <v>37</v>
      </c>
      <c r="Y9" s="92" t="s">
        <v>38</v>
      </c>
    </row>
    <row r="10" spans="2:25" ht="30.75" customHeight="1" x14ac:dyDescent="0.3">
      <c r="B10" s="103"/>
      <c r="C10" s="103"/>
      <c r="D10" s="103"/>
      <c r="E10" s="103"/>
      <c r="F10" s="103"/>
      <c r="G10" s="103"/>
      <c r="H10" s="103"/>
      <c r="I10" s="103"/>
      <c r="J10" s="103"/>
      <c r="K10" s="103"/>
      <c r="L10" s="103"/>
      <c r="M10" s="103"/>
      <c r="N10" s="103"/>
      <c r="O10" s="103"/>
      <c r="P10" s="103"/>
      <c r="Q10" s="103"/>
      <c r="R10" s="103"/>
      <c r="S10" s="103"/>
      <c r="T10" s="103"/>
      <c r="U10" s="103"/>
      <c r="V10" s="93"/>
      <c r="W10" s="93"/>
      <c r="X10" s="93"/>
      <c r="Y10" s="93"/>
    </row>
    <row r="11" spans="2:25" ht="86.4" x14ac:dyDescent="0.3">
      <c r="B11" s="73" t="s">
        <v>524</v>
      </c>
      <c r="C11" s="73">
        <v>1</v>
      </c>
      <c r="D11" s="130" t="s">
        <v>76</v>
      </c>
      <c r="E11" s="130"/>
      <c r="F11" s="73" t="str">
        <f>'Direccionamiento estratégico'!E16</f>
        <v>Manejo indebido de las bases de datos para beneficio propio.</v>
      </c>
      <c r="G11" s="73" t="str">
        <f>'Direccionamiento estratégico'!F16</f>
        <v>*Poca ética del talento humano.
*Poca rigurosidad en el control.
*Ausencia de políticas para el manejo de la información.</v>
      </c>
      <c r="H11" s="73" t="str">
        <f>'Direccionamiento estratégico'!G16</f>
        <v>*Sanciones de entidades de control.
*Detrimento patrimonial.
*Pérdida de credibilidad institucional.</v>
      </c>
      <c r="I11" s="53">
        <f>'Direccionamiento estratégico'!H16</f>
        <v>1</v>
      </c>
      <c r="J11" s="53">
        <f>'Direccionamiento estratégico'!I16</f>
        <v>20</v>
      </c>
      <c r="K11" s="53">
        <f>'Direccionamiento estratégico'!J16</f>
        <v>20</v>
      </c>
      <c r="L11" s="55" t="str">
        <f>'Direccionamiento estratégico'!K16</f>
        <v>Moderado</v>
      </c>
      <c r="M11" s="53" t="str">
        <f>'Direccionamiento estratégico'!L16</f>
        <v>Evitar el riesgo</v>
      </c>
      <c r="N11" s="73" t="str">
        <f>'Direccionamiento estratégico'!M16</f>
        <v>*Promover las buenas prácticas.
*Implementar la política de tratamiento y uso de bases de datos</v>
      </c>
      <c r="O11" s="73" t="str">
        <f>'Direccionamiento estratégico'!N16</f>
        <v>Planeación Estratégica-ODES</v>
      </c>
      <c r="P11" s="73" t="str">
        <f>'Direccionamiento estratégico'!O16</f>
        <v>Del 15/01/2020 al 30/12/2020</v>
      </c>
      <c r="Q11" s="73" t="str">
        <f>'Direccionamiento estratégico'!P16</f>
        <v>*Política para el manejo de la información.</v>
      </c>
      <c r="R11" s="53">
        <f>'Direccionamiento estratégico'!Q16</f>
        <v>1</v>
      </c>
      <c r="S11" s="53">
        <f>'Direccionamiento estratégico'!R16</f>
        <v>20</v>
      </c>
      <c r="T11" s="53">
        <f>'Direccionamiento estratégico'!S16</f>
        <v>20</v>
      </c>
      <c r="U11" s="55" t="str">
        <f>'Direccionamiento estratégico'!T16</f>
        <v>Moderado</v>
      </c>
      <c r="V11" s="73" t="str">
        <f>'Direccionamiento estratégico'!U16</f>
        <v>NO</v>
      </c>
      <c r="W11" s="73" t="str">
        <f>'Direccionamiento estratégico'!V16</f>
        <v>Suscribir acuerdo de confidencialidad para compartir datos con Secretaría de Juventud asegurando de esta manera, el cumplimiento de la Política para el manejo de la información.</v>
      </c>
      <c r="X11" s="73">
        <f>'Direccionamiento estratégico'!W16</f>
        <v>0</v>
      </c>
      <c r="Y11" s="73"/>
    </row>
    <row r="12" spans="2:25" ht="158.4" x14ac:dyDescent="0.3">
      <c r="B12" s="73" t="s">
        <v>525</v>
      </c>
      <c r="C12" s="73">
        <v>2</v>
      </c>
      <c r="D12" s="185" t="s">
        <v>76</v>
      </c>
      <c r="E12" s="186"/>
      <c r="F12" s="73" t="str">
        <f>'Gestión de comunicaciones'!E14</f>
        <v>Actos realizados con la intención de dañar la imagen de la Entidad o de una persona en particular. (Rumores, dañar vallas publicitarias, sitios web, medios institucionales de información, entre otros).</v>
      </c>
      <c r="G12" s="73" t="str">
        <f>'Gestión de comunicaciones'!F14</f>
        <v xml:space="preserve">*Manejo de intereses personales y políticos por algunos medios de comunicación.
*Intención de manipular o tergiversar la información para causar daño a la institución o una persona.
*Filtración de información a medios de comunicación a través de fuentes no oficiales </v>
      </c>
      <c r="H12" s="73" t="str">
        <f>'Gestión de comunicaciones'!G14</f>
        <v>*Desinformación y deterioro de la imagen.
*Percepción negativa frente a la agencia.</v>
      </c>
      <c r="I12" s="53">
        <f>'Gestión de comunicaciones'!H14</f>
        <v>2</v>
      </c>
      <c r="J12" s="53">
        <f>'Gestión de comunicaciones'!I14</f>
        <v>20</v>
      </c>
      <c r="K12" s="53">
        <f>'Gestión de comunicaciones'!J14</f>
        <v>40</v>
      </c>
      <c r="L12" s="55" t="str">
        <f>'Gestión de comunicaciones'!K14</f>
        <v>Importante</v>
      </c>
      <c r="M12" s="53" t="str">
        <f>'Gestión de comunicaciones'!L14</f>
        <v>Reducir el riesgo</v>
      </c>
      <c r="N12" s="73" t="str">
        <f>'Gestión de comunicaciones'!M14</f>
        <v xml:space="preserve">*Mantener un flujo permanente, preciso y adecuado de la información hacia los públicos de interés. 
*Manejar adecuadas relaciones con los medios de comunicaciòn.  
*Socializar el plan de voceria de la Agencia con los integrantes de organizaciòn. </v>
      </c>
      <c r="O12" s="73" t="str">
        <f>'Gestión de comunicaciones'!N14</f>
        <v>Gestión de Comunicaciones</v>
      </c>
      <c r="P12" s="73" t="str">
        <f>'Gestión de comunicaciones'!O14</f>
        <v>Del 08/01/2020 al 30/12/2020</v>
      </c>
      <c r="Q12" s="73" t="str">
        <f>'Gestión de comunicaciones'!P14</f>
        <v>*Monitoreo de medios. 
*Correos electrónicos</v>
      </c>
      <c r="R12" s="53">
        <f>'Gestión de comunicaciones'!Q14</f>
        <v>2</v>
      </c>
      <c r="S12" s="53">
        <f>'Gestión de comunicaciones'!R14</f>
        <v>20</v>
      </c>
      <c r="T12" s="53">
        <f>'Gestión de comunicaciones'!S14</f>
        <v>40</v>
      </c>
      <c r="U12" s="55" t="str">
        <f>'Gestión de comunicaciones'!T14</f>
        <v>Importante</v>
      </c>
      <c r="V12" s="73" t="str">
        <f>'Gestión de comunicaciones'!U14</f>
        <v>NO</v>
      </c>
      <c r="W12" s="73" t="str">
        <f>'Gestión de comunicaciones'!V14</f>
        <v>* Rediseñamos el manual de vocería de la Agencia, siguiendo los parámetros de la Secretaría de Comunicaciones y se socializó con los voceros principales y posibles delegados. 
* Hemos mantenido los niveles de atención al ciudadano a través de medios digitalales (chat y redes sociales) para mantener un flujo permanente, preciso y adecuado de la información.
* Se han fortalecido las relaciones con los medios de comunicación y se ha hecho monitoreo constante a las publicaciones sobre la Agencia.</v>
      </c>
      <c r="X12" s="73" t="str">
        <f>'Gestión de comunicaciones'!W14</f>
        <v>* Gracias al apoyo de la Secretaría de Comunicaciones de la Alcaldía se ha mantenido un flujo constante de información oficial con los medios de comunicación y desde el equipo se han fortalecido las relaciones con varios medios de interés para la Agencia, logrando importantes espacios de visibilización en ellos.</v>
      </c>
      <c r="Y12" s="73"/>
    </row>
    <row r="13" spans="2:25" ht="144" x14ac:dyDescent="0.3">
      <c r="B13" s="73" t="s">
        <v>526</v>
      </c>
      <c r="C13" s="73">
        <v>3</v>
      </c>
      <c r="D13" s="185" t="s">
        <v>76</v>
      </c>
      <c r="E13" s="186"/>
      <c r="F13" s="73" t="str">
        <f>'Acceso y permanencia ES'!E17</f>
        <v>Manipulación indebida de bases de datos (Interno).</v>
      </c>
      <c r="G13" s="73" t="str">
        <f>'Acceso y permanencia ES'!F17</f>
        <v>*Malas prácticas en la gestión-Ética profesional
*Poca ética del talento humano.
*Poca rigurosidad en el control.
*Ausencia de políticas para el manejo de la información.</v>
      </c>
      <c r="H13" s="73" t="str">
        <f>'Acceso y permanencia ES'!G17</f>
        <v>*Alteración de los resultados de los preseleccionados y/o seleccionados.
*Alteración en las condiciones del crédito.
*Mala imagen para la institución.
*Sanciones para los funcionarios y/o contratistas
*Detrimento patrimonial</v>
      </c>
      <c r="I13" s="53">
        <f>'Acceso y permanencia ES'!H17</f>
        <v>1</v>
      </c>
      <c r="J13" s="53">
        <f>'Acceso y permanencia ES'!I17</f>
        <v>20</v>
      </c>
      <c r="K13" s="53">
        <f>'Acceso y permanencia ES'!J17</f>
        <v>20</v>
      </c>
      <c r="L13" s="55" t="str">
        <f>'Acceso y permanencia ES'!K17</f>
        <v>Moderado</v>
      </c>
      <c r="M13" s="53" t="str">
        <f>'Acceso y permanencia ES'!L17</f>
        <v>Evitar el riesgo</v>
      </c>
      <c r="N13" s="73" t="str">
        <f>'Acceso y permanencia ES'!M17</f>
        <v>*Segregación de funciones de manera que se establezca el responsable del manejo de las bases de datos.
*Implementar un sistema de información
*Realizar control dual en la generación de información específica</v>
      </c>
      <c r="O13" s="73" t="str">
        <f>'Acceso y permanencia ES'!N17</f>
        <v>Dirección Técnica de Fondos</v>
      </c>
      <c r="P13" s="73" t="str">
        <f>'Acceso y permanencia ES'!O17</f>
        <v>Del 15/01/2020 al 30/12/2020</v>
      </c>
      <c r="Q13" s="73" t="str">
        <f>'Acceso y permanencia ES'!P17</f>
        <v>Bases de datos</v>
      </c>
      <c r="R13" s="53">
        <f>'Acceso y permanencia ES'!Q17</f>
        <v>2</v>
      </c>
      <c r="S13" s="53">
        <f>'Acceso y permanencia ES'!R17</f>
        <v>10</v>
      </c>
      <c r="T13" s="53">
        <f>'Acceso y permanencia ES'!S17</f>
        <v>20</v>
      </c>
      <c r="U13" s="55" t="str">
        <f>'Acceso y permanencia ES'!T17</f>
        <v>Moderado</v>
      </c>
      <c r="V13" s="73" t="str">
        <f>'Acceso y permanencia ES'!U17</f>
        <v>No</v>
      </c>
      <c r="W13" s="73" t="str">
        <f>'Acceso y permanencia ES'!V17</f>
        <v xml:space="preserve">Se presenta un avance en el proceso de desarrollo e implementación de un sistema de información para los procesos propios y únicos de la DTF, proceso que se viene realizando por el área de TI de Sapiencia, a la fecha se tiene el desarrollo de los siguientes módulos: Inscripciones (formularios), Asignación de Citas, Legalización, Renovación, estos se encuentran en funcionamiento; los módulos de giros y administración de recursos se encuentran en proceso de desarrollo y validación. </v>
      </c>
      <c r="X13" s="73">
        <f>'Acceso y permanencia ES'!W17</f>
        <v>0</v>
      </c>
      <c r="Y13" s="73"/>
    </row>
    <row r="14" spans="2:25" ht="144" x14ac:dyDescent="0.3">
      <c r="B14" s="73" t="s">
        <v>3</v>
      </c>
      <c r="C14" s="73">
        <v>4</v>
      </c>
      <c r="D14" s="187" t="s">
        <v>76</v>
      </c>
      <c r="E14" s="188"/>
      <c r="F14" s="72" t="str">
        <f>'Administrativa-Contratación'!E13</f>
        <v>Falsedad de documentos aportados con la propuesta en los procesos de contratación.</v>
      </c>
      <c r="G14" s="72" t="str">
        <f>'Administrativa-Contratación'!F13</f>
        <v>Los proponentes o contratistas adjuntan documentos falsos o adulterados con las propuestas, contratos o cuentas de cobro (afiliación y pago de la seguridad social), dado que no cumplen con los requisitos exigidos en los mismos</v>
      </c>
      <c r="H14" s="72" t="str">
        <f>'Administrativa-Contratación'!G13</f>
        <v>*Acciones legales en contra de los contratistas. 
*Mala imagen institucional.
*Nulidad del contrato establecido.
*Incumplimiento contractual.</v>
      </c>
      <c r="I14" s="53">
        <f>'Administrativa-Contratación'!H13</f>
        <v>1</v>
      </c>
      <c r="J14" s="53">
        <f>'Administrativa-Contratación'!I13</f>
        <v>20</v>
      </c>
      <c r="K14" s="53">
        <f>'Administrativa-Contratación'!J13</f>
        <v>20</v>
      </c>
      <c r="L14" s="55" t="str">
        <f>'Administrativa-Contratación'!K13</f>
        <v>Moderado</v>
      </c>
      <c r="M14" s="53" t="str">
        <f>'Administrativa-Contratación'!L13</f>
        <v>Reducir el riesgo</v>
      </c>
      <c r="N14" s="72" t="str">
        <f>'Administrativa-Contratación'!M13</f>
        <v>*Revisar con detalle los documentos del proceso por el Comité estructurador y evaluador del proceso de contratación, por el *Comité de Contratación y el supervisor y/o interventor del contrato</v>
      </c>
      <c r="O14" s="72" t="str">
        <f>'Administrativa-Contratación'!N13</f>
        <v>Comité asesor y evaluador /
Supervisor y/o interventor del contrato</v>
      </c>
      <c r="P14" s="72" t="str">
        <f>'Administrativa-Contratación'!O13</f>
        <v>Del 02/01/2020 al 31/12/2020</v>
      </c>
      <c r="Q14" s="72" t="str">
        <f>'Administrativa-Contratación'!P13</f>
        <v>Expedientes contractuales</v>
      </c>
      <c r="R14" s="53">
        <f>'Administrativa-Contratación'!Q13</f>
        <v>1</v>
      </c>
      <c r="S14" s="53">
        <f>'Administrativa-Contratación'!R13</f>
        <v>20</v>
      </c>
      <c r="T14" s="53">
        <f>'Administrativa-Contratación'!S13</f>
        <v>20</v>
      </c>
      <c r="U14" s="55" t="str">
        <f>'Administrativa-Contratación'!T13</f>
        <v>Moderado</v>
      </c>
      <c r="V14" s="72" t="str">
        <f>'Administrativa-Contratación'!U13</f>
        <v>NO</v>
      </c>
      <c r="W14" s="72" t="str">
        <f>'Administrativa-Contratación'!V13</f>
        <v>Durante el proceso de contratación se hace la revisión de la documentación aportada.
Evidencia: correos con novedades y observaciones, cambios de contratista por no cumplimiento de requisitos.</v>
      </c>
      <c r="X14" s="72">
        <f>'Administrativa-Contratación'!W13</f>
        <v>0</v>
      </c>
      <c r="Y14" s="73"/>
    </row>
    <row r="15" spans="2:25" ht="187.2" x14ac:dyDescent="0.3">
      <c r="B15" s="73" t="s">
        <v>3</v>
      </c>
      <c r="C15" s="73">
        <v>5</v>
      </c>
      <c r="D15" s="187" t="s">
        <v>76</v>
      </c>
      <c r="E15" s="188"/>
      <c r="F15" s="72" t="str">
        <f>'Administrativa-Contratación'!E14</f>
        <v>Celebración de contratos sin el lleno de los requisitos legales.</v>
      </c>
      <c r="G15" s="72" t="str">
        <f>'Administrativa-Contratación'!F14</f>
        <v>*Evasión del cumplimiento de las etapas y requisitos exigidos dentro de las modalidades de contratación establecidas por la Ley.
*Insuficientes procedimientos, manuales, filtros, políticas, controles en el proceso contractual.</v>
      </c>
      <c r="H15" s="72" t="str">
        <f>'Administrativa-Contratación'!G14</f>
        <v xml:space="preserve">*Daño antijurídico: Daño patrimonial 
*Sanciones penales, fiscales y disciplinarias
*Acciones de repetición. 
*Mala imagen institucional
*Afectación de las actividades misionales y de apoyo para atender las necesidades de la Entidad </v>
      </c>
      <c r="I15" s="53">
        <f>'Administrativa-Contratación'!H14</f>
        <v>1</v>
      </c>
      <c r="J15" s="53">
        <f>'Administrativa-Contratación'!I14</f>
        <v>20</v>
      </c>
      <c r="K15" s="53">
        <f>'Administrativa-Contratación'!J14</f>
        <v>20</v>
      </c>
      <c r="L15" s="55" t="str">
        <f>'Administrativa-Contratación'!K14</f>
        <v>Moderado</v>
      </c>
      <c r="M15" s="53" t="str">
        <f>'Administrativa-Contratación'!L14</f>
        <v>Evitar el riesgo</v>
      </c>
      <c r="N15" s="72" t="str">
        <f>'Administrativa-Contratación'!M14</f>
        <v>*Realizar control jurídico detallado desde la etapa de planeación del proceso contractual.
*Designar un grupo interdisciplinario (técnico, logístico y jurídico) que acompañe el proceso hasta la legalización del contrato.
*Actualizar constantemente los manuales con la normativa vigente.</v>
      </c>
      <c r="O15" s="72" t="str">
        <f>'Administrativa-Contratación'!N14</f>
        <v>Oficina Asesora Jurídica / Subdirección administrativa financiera y de apoyo a la gestión.</v>
      </c>
      <c r="P15" s="72" t="str">
        <f>'Administrativa-Contratación'!O14</f>
        <v>Del 02/01/2020 al 31/12/2020</v>
      </c>
      <c r="Q15" s="72" t="str">
        <f>'Administrativa-Contratación'!P14</f>
        <v>Documentos contentivos de directrices emitidas por la oficina jurídica.
Expedientes contractuales. Manual de contratación, políticas internas.</v>
      </c>
      <c r="R15" s="53">
        <f>'Administrativa-Contratación'!Q14</f>
        <v>1</v>
      </c>
      <c r="S15" s="53">
        <f>'Administrativa-Contratación'!R14</f>
        <v>20</v>
      </c>
      <c r="T15" s="53">
        <f>'Administrativa-Contratación'!S14</f>
        <v>20</v>
      </c>
      <c r="U15" s="55" t="str">
        <f>'Administrativa-Contratación'!T14</f>
        <v>Moderado</v>
      </c>
      <c r="V15" s="72" t="str">
        <f>'Administrativa-Contratación'!U14</f>
        <v>NO</v>
      </c>
      <c r="W15" s="72" t="str">
        <f>'Administrativa-Contratación'!V14</f>
        <v>1. Durante el proceso de contratación se hace la revisión de la documentación aportada, se cuenta con el CEEC, en donde se efectúa revisión de la docuemntación presentada.
2. El procedimeto para la adquisición de bienes y servicios se encuentra documentado y tiene desagregación de actividades en las cuales se valida los requisitos precontractuales.
3. Listas de chequeo para la estructuraación del expediente 
Evidencia: correos con novedades y observaciones, cambios de contratista por no cumplimiento de requisitos.</v>
      </c>
      <c r="X15" s="72">
        <f>'Administrativa-Contratación'!W14</f>
        <v>0</v>
      </c>
      <c r="Y15" s="73"/>
    </row>
    <row r="16" spans="2:25" ht="206.4" customHeight="1" x14ac:dyDescent="0.3">
      <c r="B16" s="73" t="s">
        <v>4</v>
      </c>
      <c r="C16" s="73">
        <v>6</v>
      </c>
      <c r="D16" s="130" t="s">
        <v>76</v>
      </c>
      <c r="E16" s="130"/>
      <c r="F16" s="73" t="str">
        <f>Administrativa!E11</f>
        <v>Pérdida, daño y/o hurto de bienes muebles</v>
      </c>
      <c r="G16" s="73" t="str">
        <f>Administrativa!F11</f>
        <v>*Insuficientes medidas de seguridad
*Descuido o negligencia
*Eventos de fuerza mayor o caso fortuito
*Inadecuado uso de los bienes
*Desactualización de los inventarios de bienes muebles e inmuebles
*Inexistencia de plan de mantenimiento preventivo y correctivo
*Delincuencia común.
*Falta de control en la aplicación de medidas de seguridad.
*Desconocimiento de los lineamientos y protocolos para administración de la póliza.
*Inventarios desactualizados.</v>
      </c>
      <c r="H16" s="73" t="str">
        <f>Administrativa!G11</f>
        <v>*Pérdida de información de la entidad
*Posible detrimento patrimonial
*Posibles sanciones disciplinarias
*Efectos fiscales
*Retraso en la operación
*Posible afectación de la integridad de las personas.</v>
      </c>
      <c r="I16" s="53">
        <f>Administrativa!H11</f>
        <v>3</v>
      </c>
      <c r="J16" s="53">
        <f>Administrativa!I11</f>
        <v>10</v>
      </c>
      <c r="K16" s="53">
        <f>Administrativa!J11</f>
        <v>30</v>
      </c>
      <c r="L16" s="55" t="str">
        <f>Administrativa!K11</f>
        <v>Importante</v>
      </c>
      <c r="M16" s="53" t="str">
        <f>Administrativa!L11</f>
        <v>Evitar el riesgo</v>
      </c>
      <c r="N16" s="73" t="str">
        <f>Administrativa!M11</f>
        <v>*Levantar y actualizar el inventario físico de bienes muebles e inmuebles.
*Actualizar la cobertura de la póliza según el inventario institucional y comprender el alcance de la  misma.
*Diseñar políticas administrativas para incrementar las medidas de seguridad.
*Plan de Mantenimiento de bienes muebles
*Aplicar el control Interno disciplinarios cuando corresponda.
*Articular acciones interinstitucionales en el sector.
*Socializar el protocolo a seguir en caso de pérdida o hurto del bien.</v>
      </c>
      <c r="O16" s="73" t="str">
        <f>Administrativa!N11</f>
        <v>Subdirector Administrativo, Financiero y de Apoyo a la Gestión.</v>
      </c>
      <c r="P16" s="73" t="str">
        <f>Administrativa!O11</f>
        <v xml:space="preserve">Del 2/01/2020 al  30/12/2020
</v>
      </c>
      <c r="Q16" s="73" t="str">
        <f>Administrativa!P11</f>
        <v xml:space="preserve">Pólizas e inventario actualizado
Actas de reunión, informes de supervisión contrato vigilancia, Control en las bitácoras de seguridad, comunicaciones varias con las partes interesadas. </v>
      </c>
      <c r="R16" s="53">
        <f>Administrativa!Q11</f>
        <v>3</v>
      </c>
      <c r="S16" s="53">
        <f>Administrativa!R11</f>
        <v>10</v>
      </c>
      <c r="T16" s="53">
        <f>Administrativa!S11</f>
        <v>30</v>
      </c>
      <c r="U16" s="55" t="str">
        <f>Administrativa!T11</f>
        <v>Importante</v>
      </c>
      <c r="V16" s="73" t="str">
        <f>Administrativa!U11</f>
        <v>SI</v>
      </c>
      <c r="W16" s="73" t="str">
        <f>Administrativa!V11</f>
        <v>Actualización del inventario físico de bienes muebles.
Verificación periódica del inventario.
En la materialización del riesgo, durante las revisiones del inventario se identificó que en la bodega hacía falta un equipo video beam. Se llevaron a cabo dos acciones: 1. La reubicación de los bienes en una bodega que se encuentra bajo llave y que es exclusiva para el equipo de TI. 2. Adicionalmente, se realizó el reporte con vigilancia, luego se hizo la investigación, se estableció la denuncia y poder hacer la reclamación a la póliza.
Por otra parte, se solicitó al municipio de Medellín, el cerramiento de la zona del parqueadero minimizando el acceso de terceros.</v>
      </c>
      <c r="X16" s="73" t="str">
        <f>Administrativa!W11</f>
        <v>Para asegurar la continuidad del servicio de la Agencia y acompañar la prevención del deterioro de las condiciones de salud durante la contingencia por COVID, se tomó la decisión de realizar préstamos controlados de algunos bienes.</v>
      </c>
      <c r="Y16" s="73"/>
    </row>
    <row r="17" spans="2:25" ht="187.2" x14ac:dyDescent="0.3">
      <c r="B17" s="73" t="s">
        <v>4</v>
      </c>
      <c r="C17" s="73">
        <v>7</v>
      </c>
      <c r="D17" s="130" t="s">
        <v>76</v>
      </c>
      <c r="E17" s="130"/>
      <c r="F17" s="73" t="str">
        <f>Administrativa!E13</f>
        <v>Destinación de recursos públicos de forma indebida en favor de un tercero</v>
      </c>
      <c r="G17" s="73" t="str">
        <f>Administrativa!F13</f>
        <v>*Tráfico de influencias a favor de terceros.
*Omisiones en las funciones de supervisión.
*Inadecuada aplicación de la normatividad vigente, manual de contratación y procedimientos asociados.
*Usufructuar  bienes públicos por desconocimiento u omisión del servidor responsable.
*Extralimitación de funciones.</v>
      </c>
      <c r="H17" s="73" t="str">
        <f>Administrativa!G13</f>
        <v>*Pérdida de imagen institucional.
*Posible detrimento patrimonial.
*Procesos sancionatorios fiscales, penales o disciplinarios.
*Enriquecimiento ilícito de terceros, contratistas y/o funcionarios.
*Demandas.</v>
      </c>
      <c r="I17" s="53">
        <f>Administrativa!H13</f>
        <v>1</v>
      </c>
      <c r="J17" s="53">
        <f>Administrativa!I13</f>
        <v>20</v>
      </c>
      <c r="K17" s="53">
        <f>Administrativa!J13</f>
        <v>20</v>
      </c>
      <c r="L17" s="55" t="str">
        <f>Administrativa!K13</f>
        <v>Moderado</v>
      </c>
      <c r="M17" s="53" t="str">
        <f>Administrativa!L13</f>
        <v>Evitar el riesgo</v>
      </c>
      <c r="N17" s="73" t="str">
        <f>Administrativa!M13</f>
        <v>*Elaborar políticas y procedimientos para el uso adecuado de los bienes y servicios.
*Incorporar en el PIC, actividades de formación y orientación técnica en temas relacionados con prevención del daño antijurídico.</v>
      </c>
      <c r="O17" s="73" t="str">
        <f>Administrativa!N13</f>
        <v>Subdirector Administrativo, Financiero y de Apoyo a la Gestión.
Oficina Asesora Jurídica</v>
      </c>
      <c r="P17" s="73" t="str">
        <f>Administrativa!O13</f>
        <v xml:space="preserve">Del 2/01/2020 al  30/12/2020
</v>
      </c>
      <c r="Q17" s="73" t="str">
        <f>Administrativa!P13</f>
        <v>Documento con las políticas administrativas relacionadas con el uso de bienes y servicios
Informe de ejecución PIC, listado de asistencia.
Manual de Funciones y competencias Laborales Actualizado.</v>
      </c>
      <c r="R17" s="53">
        <f>Administrativa!Q13</f>
        <v>1</v>
      </c>
      <c r="S17" s="53">
        <f>Administrativa!R13</f>
        <v>10</v>
      </c>
      <c r="T17" s="53">
        <f>Administrativa!S13</f>
        <v>10</v>
      </c>
      <c r="U17" s="55" t="str">
        <f>Administrativa!T13</f>
        <v>Tolerable</v>
      </c>
      <c r="V17" s="73" t="str">
        <f>Administrativa!U13</f>
        <v>NO</v>
      </c>
      <c r="W17" s="73" t="str">
        <f>Administrativa!V13</f>
        <v>Incorporación del control del uso de cada servicio: Planillas de transporte, bitácoras de seguridad, control de insumos de aseo y papelería, reporte trimestral a la oficina de Control Interno para asegurar la austeridad del gasto.
En compañía con el equipo de Comunicaciones, se ha promovido a través de campañas visuales, el uso adecuado de los servicios públicos y demás recursos.</v>
      </c>
      <c r="X17" s="73">
        <f>Administrativa!W13</f>
        <v>0</v>
      </c>
      <c r="Y17" s="73"/>
    </row>
    <row r="18" spans="2:25" ht="100.8" x14ac:dyDescent="0.3">
      <c r="B18" s="73" t="s">
        <v>5</v>
      </c>
      <c r="C18" s="73">
        <v>8</v>
      </c>
      <c r="D18" s="185" t="s">
        <v>76</v>
      </c>
      <c r="E18" s="186"/>
      <c r="F18" s="20" t="str">
        <f>'Gestión Financiera'!E15</f>
        <v>Alteración en la información contable y financiera.</v>
      </c>
      <c r="G18" s="20" t="str">
        <f>'Gestión Financiera'!F15</f>
        <v>*Falta de ética profesional
*Deficiente control
*Manipulación indebida de la información
*Acoso laboral
*Presiones indebidas por autoridad</v>
      </c>
      <c r="H18" s="20" t="str">
        <f>'Gestión Financiera'!G15</f>
        <v>*Inadecuada toma de decisiones.
*Incumpliendo de la normativa.
*Sanciones administrativas, pecuniarias y disciplinarias.</v>
      </c>
      <c r="I18" s="53">
        <f>'Gestión Financiera'!H15</f>
        <v>2</v>
      </c>
      <c r="J18" s="53">
        <f>'Gestión Financiera'!I15</f>
        <v>20</v>
      </c>
      <c r="K18" s="53">
        <f>'Gestión Financiera'!J15</f>
        <v>40</v>
      </c>
      <c r="L18" s="55" t="str">
        <f>'Gestión Financiera'!K15</f>
        <v>Importante</v>
      </c>
      <c r="M18" s="53" t="str">
        <f>'Gestión Financiera'!L15</f>
        <v>Evitar el riesgo</v>
      </c>
      <c r="N18" s="20" t="str">
        <f>'Gestión Financiera'!M15</f>
        <v>*Desagregación de las funciones asignadas al personal del área
*Conciliaciones periódicas entre los procesos (internos y externos)
*Reportes periódicos a órganos de control</v>
      </c>
      <c r="O18" s="20">
        <f>'Gestión Financiera'!N15</f>
        <v>0</v>
      </c>
      <c r="P18" s="20">
        <f>'Gestión Financiera'!O15</f>
        <v>0</v>
      </c>
      <c r="Q18" s="20">
        <f>'Gestión Financiera'!P15</f>
        <v>0</v>
      </c>
      <c r="R18" s="53"/>
      <c r="S18" s="53"/>
      <c r="T18" s="53"/>
      <c r="U18" s="55"/>
      <c r="V18" s="73"/>
      <c r="W18" s="73"/>
      <c r="X18" s="73"/>
      <c r="Y18" s="73"/>
    </row>
    <row r="19" spans="2:25" ht="129.6" x14ac:dyDescent="0.3">
      <c r="B19" s="73" t="s">
        <v>5</v>
      </c>
      <c r="C19" s="73">
        <v>9</v>
      </c>
      <c r="D19" s="185" t="s">
        <v>76</v>
      </c>
      <c r="E19" s="186"/>
      <c r="F19" s="20" t="str">
        <f>'Gestión Financiera'!E16</f>
        <v>Malversación de fondos.</v>
      </c>
      <c r="G19" s="20" t="str">
        <f>'Gestión Financiera'!F16</f>
        <v>*Presiones personales
*Servidores con poca ética profesional.
*Exceso de atribuciones
*Manipulación indebida de la información
*Insuficiente seguimiento y control</v>
      </c>
      <c r="H19" s="20" t="str">
        <f>'Gestión Financiera'!G16</f>
        <v>*Sanciones administrativas, fiscales disciplinarias y penales.
*Afectación de la imagen institucional.
*Desfinanciación de proyectos.</v>
      </c>
      <c r="I19" s="53">
        <f>'Gestión Financiera'!H16</f>
        <v>2</v>
      </c>
      <c r="J19" s="53">
        <f>'Gestión Financiera'!I16</f>
        <v>20</v>
      </c>
      <c r="K19" s="53">
        <f>'Gestión Financiera'!J16</f>
        <v>40</v>
      </c>
      <c r="L19" s="55" t="str">
        <f>'Gestión Financiera'!K16</f>
        <v>Importante</v>
      </c>
      <c r="M19" s="53" t="str">
        <f>'Gestión Financiera'!L16</f>
        <v>Evitar el riesgo</v>
      </c>
      <c r="N19" s="20" t="str">
        <f>'Gestión Financiera'!M16</f>
        <v>*Realizar seguimiento y evaluación al sistema de control interno.
*Selección de personal idóneo
*Realizar la adecuada segregación de funciones.
*Cierres presupuestales conciliados con estados financieros, contables, con recursos en fiducias y bancos.
*Realizar seguimiento y control periódico a los registros del sistema en operaciones críticas.</v>
      </c>
      <c r="O19" s="20" t="str">
        <f>'Gestión Financiera'!N16</f>
        <v>Subdirección Administrativa,  Financiera de Apoyo a la Gestión.</v>
      </c>
      <c r="P19" s="20" t="str">
        <f>'Gestión Financiera'!O16</f>
        <v>Del 03/01/2020 al 31/12/2020</v>
      </c>
      <c r="Q19" s="20" t="str">
        <f>'Gestión Financiera'!P16</f>
        <v>*Conciliaciones bancarias, boletín de tesorería, estados financieros.
*Informe pormenorizado de control interno.</v>
      </c>
      <c r="R19" s="53">
        <f>'Gestión Financiera'!Q16</f>
        <v>2</v>
      </c>
      <c r="S19" s="53">
        <f>'Gestión Financiera'!R16</f>
        <v>20</v>
      </c>
      <c r="T19" s="53">
        <f>'Gestión Financiera'!S16</f>
        <v>40</v>
      </c>
      <c r="U19" s="55" t="str">
        <f>'Gestión Financiera'!T16</f>
        <v>Importante</v>
      </c>
      <c r="V19" s="20" t="str">
        <f>'Gestión Financiera'!U16</f>
        <v>NO</v>
      </c>
      <c r="W19" s="20" t="str">
        <f>'Gestión Financiera'!V16</f>
        <v>Cada mes se hicieron conciliaciones.
Auditorías de control interno.
Desagregación de funciones en toda el área.</v>
      </c>
      <c r="X19" s="20">
        <f>'Gestión Financiera'!W16</f>
        <v>0</v>
      </c>
      <c r="Y19" s="73"/>
    </row>
    <row r="20" spans="2:25" ht="172.8" x14ac:dyDescent="0.3">
      <c r="B20" s="73" t="s">
        <v>527</v>
      </c>
      <c r="C20" s="73">
        <v>10</v>
      </c>
      <c r="D20" s="187" t="s">
        <v>76</v>
      </c>
      <c r="E20" s="188"/>
      <c r="F20" s="72" t="str">
        <f>'Talento Humano'!E13</f>
        <v>Tráfico de influencias</v>
      </c>
      <c r="G20" s="72" t="str">
        <f>'Talento Humano'!F13</f>
        <v>*Ejercer indebidamente el poder extralimitándose en el desempeño de las funciones del cargo.
*Acoso laboral para favorecer un tercero.
*Conflicto de intereses.</v>
      </c>
      <c r="H20" s="72" t="str">
        <f>'Talento Humano'!G13</f>
        <v>*Sanciones disciplinarias.
*Afectación del clima laboral.
*Afectación de la credibilidad de la Agencia.
*Sobre cargas de trabajo.</v>
      </c>
      <c r="I20" s="53">
        <f>'Talento Humano'!H13</f>
        <v>1</v>
      </c>
      <c r="J20" s="53">
        <f>'Talento Humano'!I13</f>
        <v>20</v>
      </c>
      <c r="K20" s="53">
        <f>'Talento Humano'!J13</f>
        <v>20</v>
      </c>
      <c r="L20" s="55" t="str">
        <f>'Talento Humano'!K13</f>
        <v>Moderado</v>
      </c>
      <c r="M20" s="53" t="str">
        <f>'Talento Humano'!L13</f>
        <v>Evitar el riesgo</v>
      </c>
      <c r="N20" s="72" t="str">
        <f>'Talento Humano'!M13</f>
        <v>*Difundir el manual de funciones y competencias a cada uno de los cargos de la entidad.
*Compromisos de gestión y evaluación y/o Plan de Mejoramiento suscritos con los servidores públicos.
*Socializar la norma de la Función Pública con ayuda de la Oficina Jurídica.
*Realizar encuesta de clima laboral y riesgo sicosocial con ayuda de SST.</v>
      </c>
      <c r="O20" s="72" t="str">
        <f>'Talento Humano'!N13</f>
        <v>Gestión del Talento Humano
Líderes de proceso.</v>
      </c>
      <c r="P20" s="72" t="str">
        <f>'Talento Humano'!O13</f>
        <v>Del 02/01/2020 al 31/12/2020</v>
      </c>
      <c r="Q20" s="72" t="str">
        <f>'Talento Humano'!P13</f>
        <v>*Manual de funciones y competencias de la Agencia.
*Compromisos y Evaluaciones y/o Plan de Mejoramiento suscritos.
*Listados de asistencia a socializaciones.
*Informe encuesta clima laboral 
*Informe  del riesgo sicosocial</v>
      </c>
      <c r="R20" s="53">
        <f>'Talento Humano'!Q13</f>
        <v>1</v>
      </c>
      <c r="S20" s="53">
        <f>'Talento Humano'!R13</f>
        <v>20</v>
      </c>
      <c r="T20" s="53">
        <f>'Talento Humano'!S13</f>
        <v>20</v>
      </c>
      <c r="U20" s="55" t="str">
        <f>'Talento Humano'!T13</f>
        <v>Moderado</v>
      </c>
      <c r="V20" s="72" t="str">
        <f>'Talento Humano'!U13</f>
        <v>NO</v>
      </c>
      <c r="W20" s="72" t="str">
        <f>'Talento Humano'!V13</f>
        <v>A las nuevas personas que ingresaron a la entidad fue entregado el manual de funciones y competencias del cargo a desempeñar.
Se realizaron los acuerdos de gestión, los cuales fueron revisados y alineados con los planes de acción de cada área.</v>
      </c>
      <c r="X20" s="72" t="str">
        <f>'Talento Humano'!W13</f>
        <v>Aun no se encuentran firmados por la Dirección los acuerdos de gestión</v>
      </c>
      <c r="Y20" s="73"/>
    </row>
    <row r="23" spans="2:25" x14ac:dyDescent="0.3">
      <c r="B23" s="87" t="s">
        <v>83</v>
      </c>
      <c r="C23" s="88"/>
      <c r="D23" s="88"/>
      <c r="E23" s="88"/>
      <c r="F23" s="88"/>
      <c r="G23" s="89"/>
      <c r="H23" s="90" t="s">
        <v>84</v>
      </c>
      <c r="I23" s="90"/>
      <c r="J23" s="90"/>
      <c r="K23" s="90"/>
      <c r="L23" s="90"/>
      <c r="M23" s="90"/>
      <c r="N23" s="90" t="s">
        <v>85</v>
      </c>
      <c r="O23" s="90"/>
      <c r="P23" s="90"/>
      <c r="Q23" s="90"/>
      <c r="R23" s="90"/>
      <c r="S23" s="57"/>
    </row>
    <row r="24" spans="2:25" x14ac:dyDescent="0.3">
      <c r="B24" s="87" t="s">
        <v>86</v>
      </c>
      <c r="C24" s="88"/>
      <c r="D24" s="88"/>
      <c r="E24" s="88"/>
      <c r="F24" s="88"/>
      <c r="G24" s="89"/>
      <c r="H24" s="189" t="s">
        <v>87</v>
      </c>
      <c r="I24" s="189"/>
      <c r="J24" s="189"/>
      <c r="K24" s="189"/>
      <c r="L24" s="189"/>
      <c r="M24" s="189"/>
      <c r="N24" s="189" t="s">
        <v>88</v>
      </c>
      <c r="O24" s="189"/>
      <c r="P24" s="189"/>
      <c r="Q24" s="189"/>
      <c r="R24" s="189"/>
      <c r="S24" s="190"/>
    </row>
  </sheetData>
  <mergeCells count="49">
    <mergeCell ref="B1:E2"/>
    <mergeCell ref="F1:O2"/>
    <mergeCell ref="P1:R1"/>
    <mergeCell ref="P2:R2"/>
    <mergeCell ref="B3:O3"/>
    <mergeCell ref="P3:R3"/>
    <mergeCell ref="P4:R4"/>
    <mergeCell ref="B6:U7"/>
    <mergeCell ref="V6:Y8"/>
    <mergeCell ref="B8:B10"/>
    <mergeCell ref="C8:C10"/>
    <mergeCell ref="D8:E10"/>
    <mergeCell ref="F8:F10"/>
    <mergeCell ref="G8:G10"/>
    <mergeCell ref="H8:H10"/>
    <mergeCell ref="I8:L8"/>
    <mergeCell ref="Y9:Y10"/>
    <mergeCell ref="D15:E15"/>
    <mergeCell ref="R9:R10"/>
    <mergeCell ref="S9:S10"/>
    <mergeCell ref="T9:U10"/>
    <mergeCell ref="V9:V10"/>
    <mergeCell ref="M8:M10"/>
    <mergeCell ref="N8:Q8"/>
    <mergeCell ref="R8:U8"/>
    <mergeCell ref="I9:I10"/>
    <mergeCell ref="J9:J10"/>
    <mergeCell ref="K9:L10"/>
    <mergeCell ref="N9:N10"/>
    <mergeCell ref="O9:O10"/>
    <mergeCell ref="P9:P10"/>
    <mergeCell ref="Q9:Q10"/>
    <mergeCell ref="D11:E11"/>
    <mergeCell ref="D12:E12"/>
    <mergeCell ref="D13:E13"/>
    <mergeCell ref="D14:E14"/>
    <mergeCell ref="W9:W10"/>
    <mergeCell ref="X9:X10"/>
    <mergeCell ref="D19:E19"/>
    <mergeCell ref="D16:E16"/>
    <mergeCell ref="D17:E17"/>
    <mergeCell ref="D18:E18"/>
    <mergeCell ref="D20:E20"/>
    <mergeCell ref="H23:M23"/>
    <mergeCell ref="N23:R23"/>
    <mergeCell ref="B24:G24"/>
    <mergeCell ref="H24:M24"/>
    <mergeCell ref="N24:R24"/>
    <mergeCell ref="B23:G23"/>
  </mergeCells>
  <conditionalFormatting sqref="I11:I20 M11:M20">
    <cfRule type="cellIs" dxfId="45" priority="44" operator="equal">
      <formula>1</formula>
    </cfRule>
    <cfRule type="cellIs" dxfId="44" priority="45" operator="equal">
      <formula>2</formula>
    </cfRule>
    <cfRule type="cellIs" dxfId="43" priority="46" operator="equal">
      <formula>3</formula>
    </cfRule>
  </conditionalFormatting>
  <conditionalFormatting sqref="J11:J20">
    <cfRule type="cellIs" dxfId="42" priority="41" operator="equal">
      <formula>5</formula>
    </cfRule>
    <cfRule type="cellIs" dxfId="41" priority="42" operator="equal">
      <formula>10</formula>
    </cfRule>
    <cfRule type="cellIs" dxfId="40" priority="43" operator="equal">
      <formula>20</formula>
    </cfRule>
  </conditionalFormatting>
  <conditionalFormatting sqref="K11:K20">
    <cfRule type="cellIs" dxfId="39" priority="24" operator="equal">
      <formula>20</formula>
    </cfRule>
    <cfRule type="cellIs" dxfId="38" priority="31" operator="equal">
      <formula>5</formula>
    </cfRule>
    <cfRule type="cellIs" dxfId="37" priority="32" operator="equal">
      <formula>5</formula>
    </cfRule>
    <cfRule type="cellIs" dxfId="36" priority="33" operator="equal">
      <formula>10</formula>
    </cfRule>
    <cfRule type="cellIs" dxfId="35" priority="34" operator="equal">
      <formula>10</formula>
    </cfRule>
    <cfRule type="cellIs" dxfId="34" priority="35" operator="equal">
      <formula>60</formula>
    </cfRule>
    <cfRule type="cellIs" dxfId="33" priority="36" operator="equal">
      <formula>40</formula>
    </cfRule>
    <cfRule type="cellIs" dxfId="32" priority="37" operator="equal">
      <formula>30</formula>
    </cfRule>
    <cfRule type="cellIs" dxfId="31" priority="38" operator="equal">
      <formula>15</formula>
    </cfRule>
    <cfRule type="cellIs" dxfId="30" priority="40" operator="equal">
      <formula>"15, 20, "</formula>
    </cfRule>
  </conditionalFormatting>
  <conditionalFormatting sqref="K11:K20">
    <cfRule type="cellIs" dxfId="29" priority="39" operator="equal">
      <formula>15</formula>
    </cfRule>
  </conditionalFormatting>
  <conditionalFormatting sqref="L11:L20">
    <cfRule type="containsText" dxfId="28" priority="25" operator="containsText" text="Inaceptable">
      <formula>NOT(ISERROR(SEARCH("Inaceptable",L11)))</formula>
    </cfRule>
    <cfRule type="containsText" dxfId="27" priority="26" operator="containsText" text="Importante">
      <formula>NOT(ISERROR(SEARCH("Importante",L11)))</formula>
    </cfRule>
    <cfRule type="containsText" dxfId="26" priority="27" operator="containsText" text="Moderado">
      <formula>NOT(ISERROR(SEARCH("Moderado",L11)))</formula>
    </cfRule>
    <cfRule type="containsText" dxfId="25" priority="28" operator="containsText" text="Tolerable">
      <formula>NOT(ISERROR(SEARCH("Tolerable",L11)))</formula>
    </cfRule>
    <cfRule type="containsText" dxfId="24" priority="29" operator="containsText" text="Aceptable">
      <formula>NOT(ISERROR(SEARCH("Aceptable",L11)))</formula>
    </cfRule>
    <cfRule type="containsText" dxfId="23" priority="30" operator="containsText" text="Inaceptable">
      <formula>NOT(ISERROR(SEARCH("Inaceptable",L11)))</formula>
    </cfRule>
  </conditionalFormatting>
  <conditionalFormatting sqref="R11:R20">
    <cfRule type="cellIs" dxfId="22" priority="21" operator="equal">
      <formula>1</formula>
    </cfRule>
    <cfRule type="cellIs" dxfId="21" priority="22" operator="equal">
      <formula>2</formula>
    </cfRule>
    <cfRule type="cellIs" dxfId="20" priority="23" operator="equal">
      <formula>3</formula>
    </cfRule>
  </conditionalFormatting>
  <conditionalFormatting sqref="S11:S20">
    <cfRule type="cellIs" dxfId="19" priority="18" operator="equal">
      <formula>5</formula>
    </cfRule>
    <cfRule type="cellIs" dxfId="18" priority="19" operator="equal">
      <formula>10</formula>
    </cfRule>
    <cfRule type="cellIs" dxfId="17" priority="20" operator="equal">
      <formula>20</formula>
    </cfRule>
  </conditionalFormatting>
  <conditionalFormatting sqref="T11:T20">
    <cfRule type="cellIs" dxfId="16" priority="1" operator="equal">
      <formula>20</formula>
    </cfRule>
    <cfRule type="cellIs" dxfId="15" priority="8" operator="equal">
      <formula>5</formula>
    </cfRule>
    <cfRule type="cellIs" dxfId="14" priority="9" operator="equal">
      <formula>5</formula>
    </cfRule>
    <cfRule type="cellIs" dxfId="13" priority="10" operator="equal">
      <formula>10</formula>
    </cfRule>
    <cfRule type="cellIs" dxfId="12" priority="11" operator="equal">
      <formula>10</formula>
    </cfRule>
    <cfRule type="cellIs" dxfId="11" priority="12" operator="equal">
      <formula>60</formula>
    </cfRule>
    <cfRule type="cellIs" dxfId="10" priority="13" operator="equal">
      <formula>40</formula>
    </cfRule>
    <cfRule type="cellIs" dxfId="9" priority="14" operator="equal">
      <formula>30</formula>
    </cfRule>
    <cfRule type="cellIs" dxfId="8" priority="15" operator="equal">
      <formula>15</formula>
    </cfRule>
    <cfRule type="cellIs" dxfId="7" priority="17" operator="equal">
      <formula>"15, 20, "</formula>
    </cfRule>
  </conditionalFormatting>
  <conditionalFormatting sqref="T11:T20">
    <cfRule type="cellIs" dxfId="6" priority="16" operator="equal">
      <formula>15</formula>
    </cfRule>
  </conditionalFormatting>
  <conditionalFormatting sqref="U11:U20">
    <cfRule type="containsText" dxfId="5" priority="2" operator="containsText" text="Inaceptable">
      <formula>NOT(ISERROR(SEARCH("Inaceptable",U11)))</formula>
    </cfRule>
    <cfRule type="containsText" dxfId="4" priority="3" operator="containsText" text="Importante">
      <formula>NOT(ISERROR(SEARCH("Importante",U11)))</formula>
    </cfRule>
    <cfRule type="containsText" dxfId="3" priority="4" operator="containsText" text="Moderado">
      <formula>NOT(ISERROR(SEARCH("Moderado",U11)))</formula>
    </cfRule>
    <cfRule type="containsText" dxfId="2" priority="5" operator="containsText" text="Tolerable">
      <formula>NOT(ISERROR(SEARCH("Tolerable",U11)))</formula>
    </cfRule>
    <cfRule type="containsText" dxfId="1" priority="6" operator="containsText" text="Aceptable">
      <formula>NOT(ISERROR(SEARCH("Aceptable",U11)))</formula>
    </cfRule>
    <cfRule type="containsText" dxfId="0" priority="7" operator="containsText" text="Inaceptable">
      <formula>NOT(ISERROR(SEARCH("Inaceptable",U11)))</formula>
    </cfRule>
  </conditionalFormatting>
  <pageMargins left="0.51181102362204722" right="0.51181102362204722" top="0.55118110236220474" bottom="0.55118110236220474" header="0.31496062992125984" footer="0.31496062992125984"/>
  <pageSetup paperSize="5" scale="34" orientation="landscape" r:id="rId1"/>
  <rowBreaks count="1" manualBreakCount="1">
    <brk id="15"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424F77F-2F97-4A9B-8FEE-86E290B0E044}">
          <x14:formula1>
            <xm:f>'C:\Users\loren\Documents\Sapiencia\Riesgos e indicadores\[Consolidado Riesgos 2020 V2.xlsx]Listas'!#REF!</xm:f>
          </x14:formula1>
          <xm:sqref>D11:E20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B6283-834B-4557-ADB9-5260E8F89E7D}">
  <dimension ref="C12:M36"/>
  <sheetViews>
    <sheetView showGridLines="0" showRowColHeaders="0" tabSelected="1" workbookViewId="0">
      <selection activeCell="C3" sqref="C3"/>
    </sheetView>
  </sheetViews>
  <sheetFormatPr baseColWidth="10" defaultRowHeight="13.8" x14ac:dyDescent="0.25"/>
  <cols>
    <col min="1" max="2" width="11.5546875" style="40"/>
    <col min="3" max="3" width="14.88671875" style="35" customWidth="1"/>
    <col min="4" max="4" width="3.21875" style="35" customWidth="1"/>
    <col min="5" max="5" width="34.21875" style="40" customWidth="1"/>
    <col min="6" max="12" width="13.77734375" style="40" customWidth="1"/>
    <col min="13" max="16384" width="11.5546875" style="40"/>
  </cols>
  <sheetData>
    <row r="12" spans="3:13" s="36" customFormat="1" x14ac:dyDescent="0.25">
      <c r="C12" s="35"/>
      <c r="D12" s="35"/>
      <c r="F12" s="35" t="s">
        <v>39</v>
      </c>
      <c r="G12" s="35" t="s">
        <v>62</v>
      </c>
      <c r="H12" s="35" t="s">
        <v>92</v>
      </c>
      <c r="I12" s="35" t="s">
        <v>89</v>
      </c>
      <c r="J12" s="58" t="s">
        <v>76</v>
      </c>
      <c r="K12" s="35" t="s">
        <v>90</v>
      </c>
      <c r="L12" s="35" t="s">
        <v>91</v>
      </c>
      <c r="M12" s="35" t="s">
        <v>93</v>
      </c>
    </row>
    <row r="13" spans="3:13" s="36" customFormat="1" x14ac:dyDescent="0.25">
      <c r="C13" s="35"/>
      <c r="D13" s="35"/>
      <c r="F13" s="43"/>
      <c r="G13" s="43"/>
      <c r="H13" s="43"/>
      <c r="I13" s="43"/>
      <c r="J13" s="43"/>
      <c r="K13" s="43"/>
      <c r="L13" s="43"/>
      <c r="M13" s="43"/>
    </row>
    <row r="14" spans="3:13" x14ac:dyDescent="0.25">
      <c r="C14" s="81" t="s">
        <v>346</v>
      </c>
      <c r="D14" s="37"/>
      <c r="E14" s="38" t="s">
        <v>0</v>
      </c>
      <c r="F14" s="44">
        <f>COUNTIF('Direccionamiento estratégico'!$C$11:$D$16,Consolidado!F12)</f>
        <v>3</v>
      </c>
      <c r="G14" s="44">
        <f>COUNTIF('Direccionamiento estratégico'!$C$11:$D$16,Consolidado!G12)</f>
        <v>2</v>
      </c>
      <c r="H14" s="44">
        <f>COUNTIF('Direccionamiento estratégico'!$C$11:$D$16,Consolidado!H12)</f>
        <v>0</v>
      </c>
      <c r="I14" s="44">
        <f>COUNTIF('Direccionamiento estratégico'!$C$11:$D$16,Consolidado!I12)</f>
        <v>0</v>
      </c>
      <c r="J14" s="44">
        <f>COUNTIF('Direccionamiento estratégico'!$C$11:$D$16,Consolidado!J12)</f>
        <v>1</v>
      </c>
      <c r="K14" s="44">
        <f>COUNTIF('Direccionamiento estratégico'!$C$11:$D$16,Consolidado!K12)</f>
        <v>0</v>
      </c>
      <c r="L14" s="44">
        <f>COUNTIF('Direccionamiento estratégico'!$C$11:$D$16,Consolidado!L12)</f>
        <v>0</v>
      </c>
      <c r="M14" s="43">
        <f>SUM(F14:L14)</f>
        <v>6</v>
      </c>
    </row>
    <row r="15" spans="3:13" x14ac:dyDescent="0.25">
      <c r="C15" s="81"/>
      <c r="D15" s="37"/>
      <c r="E15" s="38" t="s">
        <v>1</v>
      </c>
      <c r="F15" s="44">
        <f>COUNTIF('Gestión de comunicaciones'!$C$11:$D$14,Consolidado!F12)</f>
        <v>1</v>
      </c>
      <c r="G15" s="44">
        <f>COUNTIF('Gestión de comunicaciones'!$C$11:$D$14,Consolidado!G12)</f>
        <v>0</v>
      </c>
      <c r="H15" s="44">
        <f>COUNTIF('Gestión de comunicaciones'!$C$11:$D$14,Consolidado!H12)</f>
        <v>0</v>
      </c>
      <c r="I15" s="44">
        <f>COUNTIF('Gestión de comunicaciones'!$C$11:$D$14,Consolidado!I12)</f>
        <v>0</v>
      </c>
      <c r="J15" s="44">
        <f>COUNTIF('Gestión de comunicaciones'!$C$11:$D$14,Consolidado!J12)</f>
        <v>1</v>
      </c>
      <c r="K15" s="44">
        <f>COUNTIF('Gestión de comunicaciones'!$C$11:$D$14,Consolidado!K12)</f>
        <v>1</v>
      </c>
      <c r="L15" s="44">
        <f>COUNTIF('Gestión de comunicaciones'!$C$11:$D$14,Consolidado!L12)</f>
        <v>1</v>
      </c>
      <c r="M15" s="43">
        <f t="shared" ref="M15:M32" si="0">SUM(F15:L15)</f>
        <v>4</v>
      </c>
    </row>
    <row r="16" spans="3:13" x14ac:dyDescent="0.25">
      <c r="C16" s="81"/>
      <c r="D16" s="37"/>
      <c r="E16" s="38" t="s">
        <v>128</v>
      </c>
      <c r="F16" s="44">
        <f>COUNTIF('Gestión y Mejora de Calidad'!$C$11:$D$12,Consolidado!F12)</f>
        <v>0</v>
      </c>
      <c r="G16" s="44">
        <f>COUNTIF('Gestión y Mejora de Calidad'!$C$11:$D$12,Consolidado!G12)</f>
        <v>2</v>
      </c>
      <c r="H16" s="44">
        <f>COUNTIF('Gestión y Mejora de Calidad'!$C$11:$D$12,Consolidado!H12)</f>
        <v>0</v>
      </c>
      <c r="I16" s="44">
        <f>COUNTIF('Gestión y Mejora de Calidad'!$C$11:$D$12,Consolidado!I12)</f>
        <v>0</v>
      </c>
      <c r="J16" s="44">
        <f>COUNTIF('Gestión y Mejora de Calidad'!$C$11:$D$12,Consolidado!J12)</f>
        <v>0</v>
      </c>
      <c r="K16" s="44">
        <f>COUNTIF('Gestión y Mejora de Calidad'!$C$11:$D$12,Consolidado!K12)</f>
        <v>0</v>
      </c>
      <c r="L16" s="44">
        <f>COUNTIF('Gestión y Mejora de Calidad'!$C$11:$D$12,Consolidado!L12)</f>
        <v>0</v>
      </c>
      <c r="M16" s="43">
        <f t="shared" si="0"/>
        <v>2</v>
      </c>
    </row>
    <row r="17" spans="3:13" x14ac:dyDescent="0.25">
      <c r="F17" s="44"/>
      <c r="G17" s="44"/>
      <c r="H17" s="44"/>
      <c r="I17" s="44"/>
      <c r="J17" s="44"/>
      <c r="K17" s="44"/>
      <c r="L17" s="44"/>
      <c r="M17" s="43"/>
    </row>
    <row r="18" spans="3:13" x14ac:dyDescent="0.25">
      <c r="C18" s="82" t="s">
        <v>347</v>
      </c>
      <c r="D18" s="37"/>
      <c r="E18" s="38" t="s">
        <v>2</v>
      </c>
      <c r="F18" s="44">
        <f>COUNTIF('Atención al Ciudadano'!$C$11:$D$13,Consolidado!F12)</f>
        <v>0</v>
      </c>
      <c r="G18" s="44">
        <f>COUNTIF('Atención al Ciudadano'!$C$11:$D$13,Consolidado!G12)</f>
        <v>0</v>
      </c>
      <c r="H18" s="44">
        <f>COUNTIF('Atención al Ciudadano'!$C$11:$D$13,Consolidado!H12)</f>
        <v>0</v>
      </c>
      <c r="I18" s="44">
        <f>COUNTIF('Atención al Ciudadano'!$C$11:$D$13,Consolidado!I12)</f>
        <v>0</v>
      </c>
      <c r="J18" s="44">
        <f>COUNTIF('Atención al Ciudadano'!$C$11:$D$13,Consolidado!J12)</f>
        <v>0</v>
      </c>
      <c r="K18" s="44">
        <f>COUNTIF('Atención al Ciudadano'!$C$11:$D$13,Consolidado!K12)</f>
        <v>1</v>
      </c>
      <c r="L18" s="44">
        <f>COUNTIF('Atención al Ciudadano'!$C$11:$D$13,Consolidado!L12)</f>
        <v>2</v>
      </c>
      <c r="M18" s="43">
        <f t="shared" si="0"/>
        <v>3</v>
      </c>
    </row>
    <row r="19" spans="3:13" x14ac:dyDescent="0.25">
      <c r="C19" s="82"/>
      <c r="D19" s="37"/>
      <c r="E19" s="38" t="s">
        <v>655</v>
      </c>
      <c r="F19" s="44">
        <v>0</v>
      </c>
      <c r="G19" s="44">
        <v>1</v>
      </c>
      <c r="H19" s="44">
        <v>0</v>
      </c>
      <c r="I19" s="44">
        <v>0</v>
      </c>
      <c r="J19" s="44">
        <v>0</v>
      </c>
      <c r="K19" s="44">
        <v>0</v>
      </c>
      <c r="L19" s="44">
        <v>0</v>
      </c>
      <c r="M19" s="43">
        <f>SUM(F19:L19)</f>
        <v>1</v>
      </c>
    </row>
    <row r="20" spans="3:13" x14ac:dyDescent="0.25">
      <c r="C20" s="82"/>
      <c r="D20" s="37"/>
      <c r="E20" s="38" t="s">
        <v>129</v>
      </c>
      <c r="F20" s="44">
        <f>COUNTIF('Acceso y permanencia ES'!$C$11:$D$22,Consolidado!F12)</f>
        <v>0</v>
      </c>
      <c r="G20" s="44">
        <f>COUNTIF('Acceso y permanencia ES'!$C$11:$D$22,Consolidado!G12)</f>
        <v>9</v>
      </c>
      <c r="H20" s="44">
        <f>COUNTIF('Acceso y permanencia ES'!$C$11:$D$22,Consolidado!H12)</f>
        <v>1</v>
      </c>
      <c r="I20" s="44">
        <f>COUNTIF('Acceso y permanencia ES'!$C$11:$D$22,Consolidado!I12)</f>
        <v>0</v>
      </c>
      <c r="J20" s="44">
        <f>COUNTIF('Acceso y permanencia ES'!$C$11:$D$22,Consolidado!J12)</f>
        <v>1</v>
      </c>
      <c r="K20" s="44">
        <f>COUNTIF('Acceso y permanencia ES'!$C$11:$D$22,Consolidado!K12)</f>
        <v>1</v>
      </c>
      <c r="L20" s="44">
        <f>COUNTIF('Acceso y permanencia ES'!$C$11:$D$22,Consolidado!L12)</f>
        <v>0</v>
      </c>
      <c r="M20" s="43">
        <f t="shared" si="0"/>
        <v>12</v>
      </c>
    </row>
    <row r="21" spans="3:13" x14ac:dyDescent="0.25">
      <c r="F21" s="44"/>
      <c r="G21" s="44"/>
      <c r="H21" s="44"/>
      <c r="I21" s="44"/>
      <c r="J21" s="44"/>
      <c r="K21" s="44"/>
      <c r="L21" s="44"/>
      <c r="M21" s="43"/>
    </row>
    <row r="22" spans="3:13" ht="13.8" customHeight="1" x14ac:dyDescent="0.25">
      <c r="C22" s="84" t="s">
        <v>348</v>
      </c>
      <c r="D22" s="41"/>
      <c r="E22" s="38" t="s">
        <v>3</v>
      </c>
      <c r="F22" s="44">
        <f>COUNTIF('Administrativa-Contratación'!$C$11:$D$18,Consolidado!F12)</f>
        <v>0</v>
      </c>
      <c r="G22" s="44">
        <f>COUNTIF('Administrativa-Contratación'!$C$11:$D$18,Consolidado!G12)</f>
        <v>3</v>
      </c>
      <c r="H22" s="44">
        <f>COUNTIF('Administrativa-Contratación'!$C$11:$D$18,Consolidado!H12)</f>
        <v>0</v>
      </c>
      <c r="I22" s="44">
        <f>COUNTIF('Administrativa-Contratación'!$C$11:$D$18,Consolidado!I12)</f>
        <v>0</v>
      </c>
      <c r="J22" s="44">
        <f>COUNTIF('Administrativa-Contratación'!$C$11:$D$18,Consolidado!J12)</f>
        <v>2</v>
      </c>
      <c r="K22" s="44">
        <f>COUNTIF('Administrativa-Contratación'!$C$11:$D$18,Consolidado!K12)</f>
        <v>0</v>
      </c>
      <c r="L22" s="44">
        <f>COUNTIF('Administrativa-Contratación'!$C$11:$D$18,Consolidado!L12)</f>
        <v>2</v>
      </c>
      <c r="M22" s="43">
        <f t="shared" si="0"/>
        <v>7</v>
      </c>
    </row>
    <row r="23" spans="3:13" x14ac:dyDescent="0.25">
      <c r="C23" s="84"/>
      <c r="D23" s="41"/>
      <c r="E23" s="38" t="s">
        <v>4</v>
      </c>
      <c r="F23" s="44">
        <f>COUNTIF(Administrativa!$C$11:$D$14,Consolidado!F12)</f>
        <v>0</v>
      </c>
      <c r="G23" s="44">
        <f>COUNTIF(Administrativa!$C$11:$D$14,Consolidado!G12)+1</f>
        <v>2</v>
      </c>
      <c r="H23" s="44">
        <f>COUNTIF(Administrativa!$C$11:$D$14,Consolidado!H12)</f>
        <v>0</v>
      </c>
      <c r="I23" s="44">
        <f>COUNTIF(Administrativa!$C$11:$D$14,Consolidado!I12)</f>
        <v>0</v>
      </c>
      <c r="J23" s="44">
        <f>COUNTIF(Administrativa!$C$11:$D$14,Consolidado!J12)+1</f>
        <v>2</v>
      </c>
      <c r="K23" s="44">
        <f>COUNTIF(Administrativa!$C$11:$D$14,Consolidado!K12)</f>
        <v>0</v>
      </c>
      <c r="L23" s="44">
        <f>COUNTIF(Administrativa!$C$11:$D$14,Consolidado!L12)</f>
        <v>1</v>
      </c>
      <c r="M23" s="43">
        <f>SUM(F23:L23)</f>
        <v>5</v>
      </c>
    </row>
    <row r="24" spans="3:13" x14ac:dyDescent="0.25">
      <c r="C24" s="84"/>
      <c r="D24" s="41"/>
      <c r="E24" s="38" t="s">
        <v>5</v>
      </c>
      <c r="F24" s="44">
        <f>COUNTIF('Gestión Financiera'!$C$11:$D$16,Consolidado!F12)</f>
        <v>1</v>
      </c>
      <c r="G24" s="44">
        <f>COUNTIF('Gestión Financiera'!$C$11:$D$16,Consolidado!G12)</f>
        <v>2</v>
      </c>
      <c r="H24" s="44">
        <f>COUNTIF('Gestión Financiera'!$C$11:$D$16,Consolidado!H12)</f>
        <v>1</v>
      </c>
      <c r="I24" s="44">
        <f>COUNTIF('Gestión Financiera'!$C$11:$D$16,Consolidado!I12)</f>
        <v>0</v>
      </c>
      <c r="J24" s="44">
        <f>COUNTIF('Gestión Financiera'!$C$11:$D$16,Consolidado!J12)</f>
        <v>2</v>
      </c>
      <c r="K24" s="44">
        <f>COUNTIF('Gestión Financiera'!$C$11:$D$16,Consolidado!K12)</f>
        <v>0</v>
      </c>
      <c r="L24" s="44">
        <f>COUNTIF('Gestión Financiera'!$C$11:$D$16,Consolidado!L12)</f>
        <v>0</v>
      </c>
      <c r="M24" s="43">
        <f t="shared" si="0"/>
        <v>6</v>
      </c>
    </row>
    <row r="25" spans="3:13" x14ac:dyDescent="0.25">
      <c r="C25" s="84"/>
      <c r="D25" s="41"/>
      <c r="E25" s="38" t="s">
        <v>6</v>
      </c>
      <c r="F25" s="44">
        <f>COUNTIF('Gestión Financiera Cartera'!$C$11:$D$13,Consolidado!F12)</f>
        <v>0</v>
      </c>
      <c r="G25" s="44">
        <f>COUNTIF('Gestión Financiera Cartera'!$C$11:$D$13,Consolidado!G12)</f>
        <v>2</v>
      </c>
      <c r="H25" s="44">
        <f>COUNTIF('Gestión Financiera Cartera'!$C$11:$D$13,Consolidado!H12)</f>
        <v>0</v>
      </c>
      <c r="I25" s="44">
        <f>COUNTIF('Gestión Financiera Cartera'!$C$11:$D$13,Consolidado!I12)</f>
        <v>1</v>
      </c>
      <c r="J25" s="44">
        <f>COUNTIF('Gestión Financiera Cartera'!$C$11:$D$13,Consolidado!J12)</f>
        <v>0</v>
      </c>
      <c r="K25" s="44">
        <f>COUNTIF('Gestión Financiera Cartera'!$C$11:$D$13,Consolidado!K12)</f>
        <v>0</v>
      </c>
      <c r="L25" s="44">
        <f>COUNTIF('Gestión Financiera Cartera'!$C$11:$D$13,Consolidado!L12)</f>
        <v>0</v>
      </c>
      <c r="M25" s="43">
        <f t="shared" si="0"/>
        <v>3</v>
      </c>
    </row>
    <row r="26" spans="3:13" x14ac:dyDescent="0.25">
      <c r="C26" s="84"/>
      <c r="D26" s="41"/>
      <c r="E26" s="38" t="s">
        <v>7</v>
      </c>
      <c r="F26" s="44">
        <f>COUNTIF('Talento Humano'!$C$11:$D$13,Consolidado!F12)</f>
        <v>1</v>
      </c>
      <c r="G26" s="44">
        <f>COUNTIF('Talento Humano'!$C$11:$D$13,Consolidado!G12)</f>
        <v>0</v>
      </c>
      <c r="H26" s="44">
        <f>COUNTIF('Talento Humano'!$C$11:$D$13,Consolidado!H12)</f>
        <v>0</v>
      </c>
      <c r="I26" s="44">
        <f>COUNTIF('Talento Humano'!$C$11:$D$13,Consolidado!I12)</f>
        <v>0</v>
      </c>
      <c r="J26" s="44">
        <f>COUNTIF('Talento Humano'!$C$11:$D$13,Consolidado!J12)</f>
        <v>1</v>
      </c>
      <c r="K26" s="44">
        <f>COUNTIF('Talento Humano'!$C$11:$D$13,Consolidado!K12)</f>
        <v>0</v>
      </c>
      <c r="L26" s="44">
        <f>COUNTIF('Talento Humano'!$C$11:$D$13,Consolidado!L12)</f>
        <v>1</v>
      </c>
      <c r="M26" s="43">
        <f t="shared" si="0"/>
        <v>3</v>
      </c>
    </row>
    <row r="27" spans="3:13" x14ac:dyDescent="0.25">
      <c r="C27" s="84"/>
      <c r="D27" s="41"/>
      <c r="E27" s="38" t="s">
        <v>8</v>
      </c>
      <c r="F27" s="44">
        <f>COUNTIF('Gestión Documental'!$C$11:$D$14,Consolidado!F12)</f>
        <v>1</v>
      </c>
      <c r="G27" s="44">
        <f>COUNTIF('Gestión Documental'!$C$11:$D$14,Consolidado!G12)</f>
        <v>2</v>
      </c>
      <c r="H27" s="44">
        <f>COUNTIF('Gestión Documental'!$C$11:$D$14,Consolidado!H12)</f>
        <v>0</v>
      </c>
      <c r="I27" s="44">
        <f>COUNTIF('Gestión Documental'!$C$11:$D$14,Consolidado!I12)</f>
        <v>0</v>
      </c>
      <c r="J27" s="44">
        <f>COUNTIF('Gestión Documental'!$C$11:$D$14,Consolidado!J12)</f>
        <v>0</v>
      </c>
      <c r="K27" s="44">
        <f>COUNTIF('Gestión Documental'!$C$11:$D$14,Consolidado!K12)</f>
        <v>0</v>
      </c>
      <c r="L27" s="44">
        <f>COUNTIF('Gestión Documental'!$C$11:$D$14,Consolidado!L12)</f>
        <v>1</v>
      </c>
      <c r="M27" s="43">
        <f t="shared" si="0"/>
        <v>4</v>
      </c>
    </row>
    <row r="28" spans="3:13" x14ac:dyDescent="0.25">
      <c r="C28" s="84"/>
      <c r="D28" s="41"/>
      <c r="E28" s="38" t="s">
        <v>9</v>
      </c>
      <c r="F28" s="44">
        <f>COUNTIF('Gestión Jurídica'!$C$11:$D$35,Consolidado!F12)</f>
        <v>0</v>
      </c>
      <c r="G28" s="44">
        <f>COUNTIF('Gestión Jurídica'!$C$11:$D$35,Consolidado!G12)</f>
        <v>7</v>
      </c>
      <c r="H28" s="44">
        <f>COUNTIF('Gestión Jurídica'!$C$11:$D$35,Consolidado!H12)</f>
        <v>0</v>
      </c>
      <c r="I28" s="44">
        <f>COUNTIF('Gestión Jurídica'!$C$11:$D$35,Consolidado!I12)</f>
        <v>0</v>
      </c>
      <c r="J28" s="44">
        <f>COUNTIF('Gestión Jurídica'!$C$11:$D$35,Consolidado!J12)</f>
        <v>0</v>
      </c>
      <c r="K28" s="44">
        <f>COUNTIF('Gestión Jurídica'!$C$11:$D$35,Consolidado!K12)</f>
        <v>0</v>
      </c>
      <c r="L28" s="44">
        <f>COUNTIF('Gestión Jurídica'!$C$11:$D$35,Consolidado!L12)</f>
        <v>0</v>
      </c>
      <c r="M28" s="43">
        <f t="shared" si="0"/>
        <v>7</v>
      </c>
    </row>
    <row r="29" spans="3:13" x14ac:dyDescent="0.25">
      <c r="C29" s="84"/>
      <c r="D29" s="41"/>
      <c r="E29" s="38" t="s">
        <v>10</v>
      </c>
      <c r="F29" s="44">
        <f>COUNTIF('Sistemas de Información'!$C$11:$D$15,Consolidado!F12)</f>
        <v>0</v>
      </c>
      <c r="G29" s="44">
        <f>COUNTIF('Sistemas de Información'!$C$11:$D$15,Consolidado!G12)</f>
        <v>0</v>
      </c>
      <c r="H29" s="44">
        <f>COUNTIF('Sistemas de Información'!$C$11:$D$15,Consolidado!H12)</f>
        <v>0</v>
      </c>
      <c r="I29" s="44">
        <f>COUNTIF('Sistemas de Información'!$C$11:$D$15,Consolidado!I12)</f>
        <v>5</v>
      </c>
      <c r="J29" s="44">
        <f>COUNTIF('Sistemas de Información'!$C$11:$D$15,Consolidado!J12)</f>
        <v>0</v>
      </c>
      <c r="K29" s="44">
        <f>COUNTIF('Sistemas de Información'!$C$11:$D$15,Consolidado!K12)</f>
        <v>0</v>
      </c>
      <c r="L29" s="44">
        <f>COUNTIF('Sistemas de Información'!$C$11:$D$15,Consolidado!L12)</f>
        <v>0</v>
      </c>
      <c r="M29" s="43">
        <f t="shared" si="0"/>
        <v>5</v>
      </c>
    </row>
    <row r="30" spans="3:13" x14ac:dyDescent="0.25">
      <c r="C30" s="84"/>
      <c r="D30" s="41"/>
      <c r="E30" s="38" t="s">
        <v>479</v>
      </c>
      <c r="F30" s="44">
        <f>COUNTIF(SST!$C$11:$C$15,Consolidado!F12)</f>
        <v>0</v>
      </c>
      <c r="G30" s="44">
        <f>COUNTIF(SST!$C$11:$C$15,Consolidado!G12)</f>
        <v>0</v>
      </c>
      <c r="H30" s="44">
        <f>COUNTIF(SST!$C$11:$C$15,Consolidado!H12)</f>
        <v>0</v>
      </c>
      <c r="I30" s="44">
        <f>COUNTIF(SST!$C$11:$C$15,Consolidado!I12)</f>
        <v>0</v>
      </c>
      <c r="J30" s="44">
        <f>COUNTIF(SST!$C$11:$C$15,Consolidado!J12)</f>
        <v>0</v>
      </c>
      <c r="K30" s="44">
        <f>COUNTIF(SST!$C$11:$C$15,Consolidado!K12)</f>
        <v>0</v>
      </c>
      <c r="L30" s="44">
        <f>COUNTIF(SST!$C$11:$C$15,Consolidado!L12)</f>
        <v>2</v>
      </c>
      <c r="M30" s="43">
        <f t="shared" si="0"/>
        <v>2</v>
      </c>
    </row>
    <row r="31" spans="3:13" x14ac:dyDescent="0.25">
      <c r="F31" s="45"/>
      <c r="G31" s="45"/>
      <c r="H31" s="45"/>
      <c r="I31" s="45"/>
      <c r="J31" s="45"/>
      <c r="K31" s="45"/>
      <c r="L31" s="45"/>
      <c r="M31" s="43"/>
    </row>
    <row r="32" spans="3:13" x14ac:dyDescent="0.25">
      <c r="C32" s="42" t="s">
        <v>345</v>
      </c>
      <c r="E32" s="38" t="s">
        <v>11</v>
      </c>
      <c r="F32" s="44">
        <f>COUNTIF('Auditoría Interna'!$C$11:$D$13,Consolidado!F12)</f>
        <v>1</v>
      </c>
      <c r="G32" s="44">
        <f>COUNTIF('Auditoría Interna'!$C$11:$D$13,Consolidado!G12)</f>
        <v>0</v>
      </c>
      <c r="H32" s="44">
        <f>COUNTIF('Auditoría Interna'!$C$11:$D$13,Consolidado!H12)</f>
        <v>0</v>
      </c>
      <c r="I32" s="44">
        <f>COUNTIF('Auditoría Interna'!$C$11:$D$13,Consolidado!I12)</f>
        <v>0</v>
      </c>
      <c r="J32" s="44">
        <f>COUNTIF('Auditoría Interna'!$C$11:$D$13,Consolidado!J12)</f>
        <v>0</v>
      </c>
      <c r="K32" s="44">
        <f>COUNTIF('Auditoría Interna'!$C$11:$D$13,Consolidado!K12)</f>
        <v>0</v>
      </c>
      <c r="L32" s="44">
        <f>COUNTIF('Auditoría Interna'!$C$11:$D$13,Consolidado!L12)</f>
        <v>2</v>
      </c>
      <c r="M32" s="43">
        <f t="shared" si="0"/>
        <v>3</v>
      </c>
    </row>
    <row r="33" spans="3:13" x14ac:dyDescent="0.25">
      <c r="M33" s="39"/>
    </row>
    <row r="34" spans="3:13" x14ac:dyDescent="0.25">
      <c r="C34" s="83" t="s">
        <v>478</v>
      </c>
      <c r="D34" s="83"/>
      <c r="E34" s="83"/>
      <c r="F34" s="43">
        <f>SUM(F14:F32)</f>
        <v>8</v>
      </c>
      <c r="G34" s="43">
        <f t="shared" ref="G34:M34" si="1">SUM(G14:G32)</f>
        <v>32</v>
      </c>
      <c r="H34" s="43">
        <f t="shared" si="1"/>
        <v>2</v>
      </c>
      <c r="I34" s="43">
        <f t="shared" si="1"/>
        <v>6</v>
      </c>
      <c r="J34" s="43">
        <f>SUM(J14:J32)</f>
        <v>10</v>
      </c>
      <c r="K34" s="43">
        <f t="shared" si="1"/>
        <v>3</v>
      </c>
      <c r="L34" s="43">
        <f t="shared" si="1"/>
        <v>12</v>
      </c>
      <c r="M34" s="43">
        <f t="shared" si="1"/>
        <v>73</v>
      </c>
    </row>
    <row r="36" spans="3:13" x14ac:dyDescent="0.25">
      <c r="F36" s="80"/>
      <c r="G36" s="80"/>
      <c r="H36" s="80"/>
      <c r="I36" s="80"/>
      <c r="J36" s="80"/>
      <c r="K36" s="80"/>
      <c r="L36" s="80"/>
    </row>
  </sheetData>
  <mergeCells count="4">
    <mergeCell ref="C14:C16"/>
    <mergeCell ref="C18:C20"/>
    <mergeCell ref="C34:E34"/>
    <mergeCell ref="C22:C30"/>
  </mergeCells>
  <hyperlinks>
    <hyperlink ref="E14" location="'Direccionamiento estratégico'!A1" display="Direccionamiento estratégico " xr:uid="{E15FB863-0548-435D-85A7-BD677F3D4B5B}"/>
    <hyperlink ref="E15" location="'Gestión de comunicaciones'!A1" display="Gestión de Comunicaciones " xr:uid="{93BF0CC4-0BFE-4B6E-849D-0827627DB900}"/>
    <hyperlink ref="E16" location="'Gestión y Mejora de Calidad'!A1" display="Gestión y mejora de la calidad" xr:uid="{07BCF44C-A2AC-45C9-B1D1-F910E26C26B8}"/>
    <hyperlink ref="E18" location="'Atención al Ciudadano'!A1" display="Atención a la Ciudadanía " xr:uid="{7BF54D19-A335-4DC3-9236-CC66971DFB63}"/>
    <hyperlink ref="E20" location="'Acceso y permanencia ES'!A1" display="Acceso y permanencia a la ES" xr:uid="{2587323E-C17C-4424-8426-25E36A280A07}"/>
    <hyperlink ref="E22" location="'Administrativa-Contratación'!A1" display="Gestión Administrativa-Contratación" xr:uid="{7AA23074-8DA5-489D-AD88-490F9A7B9FF0}"/>
    <hyperlink ref="E23" location="Administrativa!A1" display="Gestión Administrativa" xr:uid="{CAA6F0CB-0C70-49A6-A187-2178D0C238AC}"/>
    <hyperlink ref="E24" location="'Gestión Financiera'!A1" display="Gestión Financiera " xr:uid="{937A7ADB-B7C2-4C66-BF9E-9798F152CADD}"/>
    <hyperlink ref="E25" location="'Gestión Financiera Cartera'!A1" display="Gestión Financiera-Cartera" xr:uid="{8C516650-5ACA-41F4-AB8C-39EDDC84BB01}"/>
    <hyperlink ref="E26" location="'Talento Humano'!A1" display="Gestión del Talento Humano " xr:uid="{58EC330F-5D88-4A68-B27F-9593AEE45CDE}"/>
    <hyperlink ref="E27" location="'Gestión Documental'!A1" display="Gestión Documental " xr:uid="{324BB53A-2050-4EE5-8338-9B3E920CBE8C}"/>
    <hyperlink ref="E28" location="'Gestión Jurídica'!A1" display="Gestión Jurídica" xr:uid="{2F78573E-6DAB-4227-B88F-1077803CD22A}"/>
    <hyperlink ref="E29" location="'Sistemas de Información'!A1" display="Gestión Sistemas de Información" xr:uid="{FCB7E0B1-6864-4975-959B-58791A4F57DB}"/>
    <hyperlink ref="E30" location="SST!A1" display="SST" xr:uid="{3FC4BBC2-8AA4-4B0A-AA14-7A9AC22982FA}"/>
    <hyperlink ref="E32" location="'Auditoría Interna'!A1" display="Auditoría Interna " xr:uid="{71CAD9BB-9D49-4F88-B9E6-B356FD138C24}"/>
    <hyperlink ref="J12" location="'Riesgos Corrupción'!A1" display="Corrupción" xr:uid="{3EEE3D31-4E9F-41CC-8704-77645503127F}"/>
    <hyperlink ref="E19" location="Fortalecimiento!A1" display="Fortalecimiento de la ES" xr:uid="{A962F25F-BD9A-49E3-9F25-C5F5CFA2CC2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5E3BA-D6BE-4E0A-9317-A5202A5A04DD}">
  <dimension ref="B1:X24"/>
  <sheetViews>
    <sheetView showGridLines="0" showRowColHeaders="0" topLeftCell="B1" zoomScale="90" zoomScaleNormal="9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28.44140625" customWidth="1"/>
    <col min="8" max="8" width="19.44140625" customWidth="1"/>
    <col min="9" max="9" width="15.109375" customWidth="1"/>
    <col min="10" max="10" width="12.6640625" customWidth="1"/>
    <col min="11" max="11" width="12.88671875" bestFit="1" customWidth="1"/>
    <col min="12" max="12" width="17.44140625" customWidth="1"/>
    <col min="13" max="13" width="37.109375" customWidth="1"/>
    <col min="14" max="14" width="28.5546875" customWidth="1"/>
    <col min="15" max="15" width="20.5546875" customWidth="1"/>
    <col min="16" max="16" width="20.109375" customWidth="1"/>
    <col min="17" max="17" width="23.6640625" customWidth="1"/>
    <col min="19" max="19" width="9.109375" customWidth="1"/>
    <col min="20" max="20" width="13.6640625" customWidth="1"/>
    <col min="21" max="21" width="20" bestFit="1" customWidth="1"/>
    <col min="22" max="22" width="35.5546875" customWidth="1"/>
    <col min="23" max="23" width="3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40.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158.4" x14ac:dyDescent="0.3">
      <c r="B11" s="4">
        <v>1</v>
      </c>
      <c r="C11" s="85" t="s">
        <v>39</v>
      </c>
      <c r="D11" s="86"/>
      <c r="E11" s="34" t="s">
        <v>40</v>
      </c>
      <c r="F11" s="5" t="s">
        <v>41</v>
      </c>
      <c r="G11" s="5" t="s">
        <v>42</v>
      </c>
      <c r="H11" s="4">
        <v>2</v>
      </c>
      <c r="I11" s="4">
        <v>20</v>
      </c>
      <c r="J11" s="4">
        <f>H11*I11</f>
        <v>40</v>
      </c>
      <c r="K11" s="6" t="str">
        <f>IF(J11&lt;=5,"Aceptable", IF(J11&lt;=10,"Tolerable",IF(J11&lt;=20,"Moderado",IF(J11&lt;=40,"Importante","Inaceptable"))))</f>
        <v>Importante</v>
      </c>
      <c r="L11" s="6" t="s">
        <v>43</v>
      </c>
      <c r="M11" s="5" t="s">
        <v>44</v>
      </c>
      <c r="N11" s="7" t="s">
        <v>45</v>
      </c>
      <c r="O11" s="8" t="s">
        <v>46</v>
      </c>
      <c r="P11" s="5" t="s">
        <v>47</v>
      </c>
      <c r="Q11" s="64">
        <v>1</v>
      </c>
      <c r="R11" s="64">
        <v>20</v>
      </c>
      <c r="S11" s="64">
        <f>Q11*R11</f>
        <v>20</v>
      </c>
      <c r="T11" s="6" t="str">
        <f>IF(S11&lt;=5,"Aceptable", IF(S11&lt;=10,"Tolerable",IF(S11&lt;=20,"Moderado",IF(S11&lt;=40,"Importante","Inaceptable"))))</f>
        <v>Moderado</v>
      </c>
      <c r="U11" s="60" t="s">
        <v>532</v>
      </c>
      <c r="V11" s="61" t="s">
        <v>533</v>
      </c>
      <c r="W11" s="7" t="s">
        <v>534</v>
      </c>
      <c r="X11" s="7"/>
    </row>
    <row r="12" spans="2:24" ht="100.8" x14ac:dyDescent="0.3">
      <c r="B12" s="4">
        <v>2</v>
      </c>
      <c r="C12" s="85" t="s">
        <v>39</v>
      </c>
      <c r="D12" s="86"/>
      <c r="E12" s="34" t="s">
        <v>48</v>
      </c>
      <c r="F12" s="5" t="s">
        <v>49</v>
      </c>
      <c r="G12" s="5" t="s">
        <v>50</v>
      </c>
      <c r="H12" s="4">
        <v>3</v>
      </c>
      <c r="I12" s="4">
        <v>10</v>
      </c>
      <c r="J12" s="4">
        <f>H12*I12</f>
        <v>30</v>
      </c>
      <c r="K12" s="6" t="str">
        <f>IF(J12&lt;=5,"Aceptable", IF(J12&lt;=10,"Tolerable",IF(J12&lt;=20,"Moderado",IF(J12&lt;=40,"Importante","Inaceptable"))))</f>
        <v>Importante</v>
      </c>
      <c r="L12" s="6" t="s">
        <v>43</v>
      </c>
      <c r="M12" s="5" t="s">
        <v>51</v>
      </c>
      <c r="N12" s="5" t="s">
        <v>52</v>
      </c>
      <c r="O12" s="8" t="s">
        <v>46</v>
      </c>
      <c r="P12" s="5" t="s">
        <v>53</v>
      </c>
      <c r="Q12" s="64">
        <v>2</v>
      </c>
      <c r="R12" s="64">
        <v>10</v>
      </c>
      <c r="S12" s="64">
        <f t="shared" ref="S12:S16" si="0">Q12*R12</f>
        <v>20</v>
      </c>
      <c r="T12" s="6" t="str">
        <f t="shared" ref="T12:T16" si="1">IF(S12&lt;=5,"Aceptable", IF(S12&lt;=10,"Tolerable",IF(S12&lt;=20,"Moderado",IF(S12&lt;=40,"Importante","Inaceptable"))))</f>
        <v>Moderado</v>
      </c>
      <c r="U12" s="60" t="s">
        <v>532</v>
      </c>
      <c r="V12" s="61" t="s">
        <v>535</v>
      </c>
      <c r="W12" s="7" t="s">
        <v>536</v>
      </c>
      <c r="X12" s="7"/>
    </row>
    <row r="13" spans="2:24" ht="115.2" x14ac:dyDescent="0.3">
      <c r="B13" s="4">
        <v>3</v>
      </c>
      <c r="C13" s="85" t="s">
        <v>39</v>
      </c>
      <c r="D13" s="86"/>
      <c r="E13" s="34" t="s">
        <v>54</v>
      </c>
      <c r="F13" s="5" t="s">
        <v>55</v>
      </c>
      <c r="G13" s="5" t="s">
        <v>56</v>
      </c>
      <c r="H13" s="4">
        <v>3</v>
      </c>
      <c r="I13" s="4">
        <v>20</v>
      </c>
      <c r="J13" s="4">
        <f>H13*I13</f>
        <v>60</v>
      </c>
      <c r="K13" s="6" t="str">
        <f>IF(J13&lt;=5,"Aceptable", IF(J13&lt;=10,"Tolerable",IF(J13&lt;=20,"Moderado",IF(J13&lt;=40,"Importante","Inaceptable"))))</f>
        <v>Inaceptable</v>
      </c>
      <c r="L13" s="6" t="s">
        <v>57</v>
      </c>
      <c r="M13" s="5" t="s">
        <v>58</v>
      </c>
      <c r="N13" s="5" t="s">
        <v>59</v>
      </c>
      <c r="O13" s="8" t="s">
        <v>60</v>
      </c>
      <c r="P13" s="5" t="s">
        <v>61</v>
      </c>
      <c r="Q13" s="64">
        <v>2</v>
      </c>
      <c r="R13" s="64">
        <v>20</v>
      </c>
      <c r="S13" s="64">
        <f t="shared" si="0"/>
        <v>40</v>
      </c>
      <c r="T13" s="6" t="str">
        <f t="shared" si="1"/>
        <v>Importante</v>
      </c>
      <c r="U13" s="60" t="s">
        <v>532</v>
      </c>
      <c r="V13" s="61" t="s">
        <v>537</v>
      </c>
      <c r="W13" s="7"/>
      <c r="X13" s="7"/>
    </row>
    <row r="14" spans="2:24" ht="86.4" x14ac:dyDescent="0.3">
      <c r="B14" s="4">
        <v>4</v>
      </c>
      <c r="C14" s="85" t="s">
        <v>62</v>
      </c>
      <c r="D14" s="86"/>
      <c r="E14" s="34" t="s">
        <v>63</v>
      </c>
      <c r="F14" s="5" t="s">
        <v>64</v>
      </c>
      <c r="G14" s="5" t="s">
        <v>65</v>
      </c>
      <c r="H14" s="4">
        <v>2</v>
      </c>
      <c r="I14" s="4">
        <v>20</v>
      </c>
      <c r="J14" s="4">
        <f t="shared" ref="J14:J16" si="2">H14*I14</f>
        <v>40</v>
      </c>
      <c r="K14" s="6" t="str">
        <f t="shared" ref="K14:K16" si="3">IF(J14&lt;=5,"Aceptable", IF(J14&lt;=10,"Tolerable",IF(J14&lt;=20,"Moderado",IF(J14&lt;=40,"Importante","Inaceptable"))))</f>
        <v>Importante</v>
      </c>
      <c r="L14" s="6" t="s">
        <v>43</v>
      </c>
      <c r="M14" s="5" t="s">
        <v>66</v>
      </c>
      <c r="N14" s="5" t="s">
        <v>67</v>
      </c>
      <c r="O14" s="8" t="s">
        <v>68</v>
      </c>
      <c r="P14" s="5" t="s">
        <v>69</v>
      </c>
      <c r="Q14" s="64">
        <v>2</v>
      </c>
      <c r="R14" s="64">
        <v>20</v>
      </c>
      <c r="S14" s="64">
        <f t="shared" si="0"/>
        <v>40</v>
      </c>
      <c r="T14" s="6" t="str">
        <f t="shared" si="1"/>
        <v>Importante</v>
      </c>
      <c r="U14" s="60" t="s">
        <v>532</v>
      </c>
      <c r="V14" s="61" t="s">
        <v>543</v>
      </c>
      <c r="W14" s="7" t="s">
        <v>544</v>
      </c>
      <c r="X14" s="7"/>
    </row>
    <row r="15" spans="2:24" ht="230.4" x14ac:dyDescent="0.3">
      <c r="B15" s="4">
        <v>5</v>
      </c>
      <c r="C15" s="85" t="s">
        <v>62</v>
      </c>
      <c r="D15" s="86"/>
      <c r="E15" s="34" t="s">
        <v>70</v>
      </c>
      <c r="F15" s="5" t="s">
        <v>71</v>
      </c>
      <c r="G15" s="5" t="s">
        <v>72</v>
      </c>
      <c r="H15" s="4">
        <v>2</v>
      </c>
      <c r="I15" s="4">
        <v>10</v>
      </c>
      <c r="J15" s="4">
        <f t="shared" si="2"/>
        <v>20</v>
      </c>
      <c r="K15" s="6" t="str">
        <f t="shared" si="3"/>
        <v>Moderado</v>
      </c>
      <c r="L15" s="6" t="s">
        <v>57</v>
      </c>
      <c r="M15" s="5" t="s">
        <v>73</v>
      </c>
      <c r="N15" s="5" t="s">
        <v>74</v>
      </c>
      <c r="O15" s="8" t="s">
        <v>68</v>
      </c>
      <c r="P15" s="5" t="s">
        <v>75</v>
      </c>
      <c r="Q15" s="64">
        <v>2</v>
      </c>
      <c r="R15" s="64">
        <v>10</v>
      </c>
      <c r="S15" s="64">
        <f t="shared" si="0"/>
        <v>20</v>
      </c>
      <c r="T15" s="6" t="str">
        <f t="shared" si="1"/>
        <v>Moderado</v>
      </c>
      <c r="U15" s="60" t="s">
        <v>532</v>
      </c>
      <c r="V15" s="61" t="s">
        <v>545</v>
      </c>
      <c r="W15" s="7"/>
      <c r="X15" s="7"/>
    </row>
    <row r="16" spans="2:24" ht="72" x14ac:dyDescent="0.3">
      <c r="B16" s="4">
        <v>6</v>
      </c>
      <c r="C16" s="85" t="s">
        <v>76</v>
      </c>
      <c r="D16" s="86"/>
      <c r="E16" s="34" t="s">
        <v>77</v>
      </c>
      <c r="F16" s="5" t="s">
        <v>78</v>
      </c>
      <c r="G16" s="5" t="s">
        <v>79</v>
      </c>
      <c r="H16" s="4">
        <v>1</v>
      </c>
      <c r="I16" s="4">
        <v>20</v>
      </c>
      <c r="J16" s="4">
        <f t="shared" si="2"/>
        <v>20</v>
      </c>
      <c r="K16" s="6" t="str">
        <f t="shared" si="3"/>
        <v>Moderado</v>
      </c>
      <c r="L16" s="6" t="s">
        <v>57</v>
      </c>
      <c r="M16" s="5" t="s">
        <v>80</v>
      </c>
      <c r="N16" s="7" t="s">
        <v>81</v>
      </c>
      <c r="O16" s="8" t="s">
        <v>68</v>
      </c>
      <c r="P16" s="5" t="s">
        <v>82</v>
      </c>
      <c r="Q16" s="64">
        <v>1</v>
      </c>
      <c r="R16" s="64">
        <v>20</v>
      </c>
      <c r="S16" s="64">
        <f t="shared" si="0"/>
        <v>20</v>
      </c>
      <c r="T16" s="6" t="str">
        <f t="shared" si="1"/>
        <v>Moderado</v>
      </c>
      <c r="U16" s="60" t="s">
        <v>532</v>
      </c>
      <c r="V16" s="7" t="s">
        <v>546</v>
      </c>
      <c r="W16" s="7"/>
      <c r="X16" s="7"/>
    </row>
    <row r="17" spans="2:18" ht="15" customHeight="1" x14ac:dyDescent="0.3"/>
    <row r="18" spans="2:18" ht="15" customHeight="1" x14ac:dyDescent="0.3">
      <c r="B18" s="87" t="s">
        <v>83</v>
      </c>
      <c r="C18" s="88"/>
      <c r="D18" s="88"/>
      <c r="E18" s="88"/>
      <c r="F18" s="88"/>
      <c r="G18" s="89"/>
      <c r="H18" s="90" t="s">
        <v>84</v>
      </c>
      <c r="I18" s="90"/>
      <c r="J18" s="90"/>
      <c r="K18" s="90"/>
      <c r="L18" s="90"/>
      <c r="M18" s="90"/>
      <c r="N18" s="90" t="s">
        <v>85</v>
      </c>
      <c r="O18" s="90"/>
      <c r="P18" s="90"/>
      <c r="Q18" s="90"/>
      <c r="R18" s="90"/>
    </row>
    <row r="19" spans="2:18" ht="15" customHeight="1" x14ac:dyDescent="0.3">
      <c r="B19" s="87" t="s">
        <v>86</v>
      </c>
      <c r="C19" s="88"/>
      <c r="D19" s="88"/>
      <c r="E19" s="88"/>
      <c r="F19" s="88"/>
      <c r="G19" s="89"/>
      <c r="H19" s="91" t="s">
        <v>87</v>
      </c>
      <c r="I19" s="91"/>
      <c r="J19" s="91"/>
      <c r="K19" s="91"/>
      <c r="L19" s="91"/>
      <c r="M19" s="91"/>
      <c r="N19" s="91" t="s">
        <v>88</v>
      </c>
      <c r="O19" s="91"/>
      <c r="P19" s="91"/>
      <c r="Q19" s="91"/>
      <c r="R19" s="91"/>
    </row>
    <row r="24" spans="2:18" x14ac:dyDescent="0.3">
      <c r="E24" s="9"/>
      <c r="F24" s="9"/>
      <c r="G24" s="9"/>
    </row>
  </sheetData>
  <mergeCells count="45">
    <mergeCell ref="B4:G4"/>
    <mergeCell ref="P4:R4"/>
    <mergeCell ref="B6:T7"/>
    <mergeCell ref="C15:D15"/>
    <mergeCell ref="J9:K10"/>
    <mergeCell ref="M9:M10"/>
    <mergeCell ref="N9:N10"/>
    <mergeCell ref="O9:O10"/>
    <mergeCell ref="P9:P10"/>
    <mergeCell ref="B1:E2"/>
    <mergeCell ref="F1:O2"/>
    <mergeCell ref="P1:R1"/>
    <mergeCell ref="P2:R2"/>
    <mergeCell ref="B3:O3"/>
    <mergeCell ref="P3:R3"/>
    <mergeCell ref="U6:X8"/>
    <mergeCell ref="B8:B10"/>
    <mergeCell ref="C8:D10"/>
    <mergeCell ref="E8:E10"/>
    <mergeCell ref="F8:F10"/>
    <mergeCell ref="G8:G10"/>
    <mergeCell ref="H8:K8"/>
    <mergeCell ref="Q9:Q10"/>
    <mergeCell ref="R9:R10"/>
    <mergeCell ref="S9:T10"/>
    <mergeCell ref="U9:U10"/>
    <mergeCell ref="L8:L10"/>
    <mergeCell ref="M8:P8"/>
    <mergeCell ref="Q8:T8"/>
    <mergeCell ref="H9:H10"/>
    <mergeCell ref="I9:I10"/>
    <mergeCell ref="X9:X10"/>
    <mergeCell ref="C11:D11"/>
    <mergeCell ref="C12:D12"/>
    <mergeCell ref="C13:D13"/>
    <mergeCell ref="C14:D14"/>
    <mergeCell ref="V9:V10"/>
    <mergeCell ref="W9:W10"/>
    <mergeCell ref="C16:D16"/>
    <mergeCell ref="B18:G18"/>
    <mergeCell ref="H18:M18"/>
    <mergeCell ref="N18:R18"/>
    <mergeCell ref="B19:G19"/>
    <mergeCell ref="H19:M19"/>
    <mergeCell ref="N19:R19"/>
  </mergeCells>
  <conditionalFormatting sqref="H17 H20">
    <cfRule type="cellIs" dxfId="1368" priority="64" operator="equal">
      <formula>2</formula>
    </cfRule>
  </conditionalFormatting>
  <conditionalFormatting sqref="H11:H16 Q12:Q16">
    <cfRule type="cellIs" dxfId="1367" priority="61" operator="equal">
      <formula>1</formula>
    </cfRule>
    <cfRule type="cellIs" dxfId="1366" priority="62" operator="equal">
      <formula>2</formula>
    </cfRule>
    <cfRule type="cellIs" dxfId="1365" priority="63" operator="equal">
      <formula>3</formula>
    </cfRule>
  </conditionalFormatting>
  <conditionalFormatting sqref="I11:I16 R12:R16">
    <cfRule type="cellIs" dxfId="1364" priority="58" operator="equal">
      <formula>5</formula>
    </cfRule>
    <cfRule type="cellIs" dxfId="1363" priority="59" operator="equal">
      <formula>10</formula>
    </cfRule>
    <cfRule type="cellIs" dxfId="1362" priority="60" operator="equal">
      <formula>20</formula>
    </cfRule>
  </conditionalFormatting>
  <conditionalFormatting sqref="J11:J16 S12:S16">
    <cfRule type="cellIs" dxfId="1361" priority="41" operator="equal">
      <formula>20</formula>
    </cfRule>
    <cfRule type="cellIs" dxfId="1360" priority="48" operator="equal">
      <formula>5</formula>
    </cfRule>
    <cfRule type="cellIs" dxfId="1359" priority="49" operator="equal">
      <formula>5</formula>
    </cfRule>
    <cfRule type="cellIs" dxfId="1358" priority="50" operator="equal">
      <formula>10</formula>
    </cfRule>
    <cfRule type="cellIs" dxfId="1357" priority="51" operator="equal">
      <formula>10</formula>
    </cfRule>
    <cfRule type="cellIs" dxfId="1356" priority="52" operator="equal">
      <formula>60</formula>
    </cfRule>
    <cfRule type="cellIs" dxfId="1355" priority="53" operator="equal">
      <formula>40</formula>
    </cfRule>
    <cfRule type="cellIs" dxfId="1354" priority="54" operator="equal">
      <formula>30</formula>
    </cfRule>
    <cfRule type="cellIs" dxfId="1353" priority="55" operator="equal">
      <formula>15</formula>
    </cfRule>
    <cfRule type="cellIs" dxfId="1352" priority="57" operator="equal">
      <formula>"15, 20, "</formula>
    </cfRule>
  </conditionalFormatting>
  <conditionalFormatting sqref="J11:J16 S12:S16">
    <cfRule type="cellIs" dxfId="1351" priority="56" operator="equal">
      <formula>15</formula>
    </cfRule>
  </conditionalFormatting>
  <conditionalFormatting sqref="K11:K16 T11:T16">
    <cfRule type="containsText" dxfId="1350" priority="42" operator="containsText" text="Inaceptable">
      <formula>NOT(ISERROR(SEARCH("Inaceptable",K11)))</formula>
    </cfRule>
    <cfRule type="containsText" dxfId="1349" priority="43" operator="containsText" text="Importante">
      <formula>NOT(ISERROR(SEARCH("Importante",K11)))</formula>
    </cfRule>
    <cfRule type="containsText" dxfId="1348" priority="44" operator="containsText" text="Moderado">
      <formula>NOT(ISERROR(SEARCH("Moderado",K11)))</formula>
    </cfRule>
    <cfRule type="containsText" dxfId="1347" priority="45" operator="containsText" text="Tolerable">
      <formula>NOT(ISERROR(SEARCH("Tolerable",K11)))</formula>
    </cfRule>
    <cfRule type="containsText" dxfId="1346" priority="46" operator="containsText" text="Aceptable">
      <formula>NOT(ISERROR(SEARCH("Aceptable",K11)))</formula>
    </cfRule>
    <cfRule type="containsText" dxfId="1345" priority="47" operator="containsText" text="Inaceptable">
      <formula>NOT(ISERROR(SEARCH("Inaceptable",K11)))</formula>
    </cfRule>
  </conditionalFormatting>
  <conditionalFormatting sqref="Q11">
    <cfRule type="cellIs" dxfId="1344" priority="38" operator="equal">
      <formula>1</formula>
    </cfRule>
    <cfRule type="cellIs" dxfId="1343" priority="39" operator="equal">
      <formula>2</formula>
    </cfRule>
    <cfRule type="cellIs" dxfId="1342" priority="40" operator="equal">
      <formula>3</formula>
    </cfRule>
  </conditionalFormatting>
  <conditionalFormatting sqref="R11">
    <cfRule type="cellIs" dxfId="1341" priority="35" operator="equal">
      <formula>5</formula>
    </cfRule>
    <cfRule type="cellIs" dxfId="1340" priority="36" operator="equal">
      <formula>10</formula>
    </cfRule>
    <cfRule type="cellIs" dxfId="1339" priority="37" operator="equal">
      <formula>20</formula>
    </cfRule>
  </conditionalFormatting>
  <conditionalFormatting sqref="S11">
    <cfRule type="cellIs" dxfId="1338" priority="24" operator="equal">
      <formula>20</formula>
    </cfRule>
    <cfRule type="cellIs" dxfId="1337" priority="25" operator="equal">
      <formula>5</formula>
    </cfRule>
    <cfRule type="cellIs" dxfId="1336" priority="26" operator="equal">
      <formula>5</formula>
    </cfRule>
    <cfRule type="cellIs" dxfId="1335" priority="27" operator="equal">
      <formula>10</formula>
    </cfRule>
    <cfRule type="cellIs" dxfId="1334" priority="28" operator="equal">
      <formula>10</formula>
    </cfRule>
    <cfRule type="cellIs" dxfId="1333" priority="29" operator="equal">
      <formula>60</formula>
    </cfRule>
    <cfRule type="cellIs" dxfId="1332" priority="30" operator="equal">
      <formula>40</formula>
    </cfRule>
    <cfRule type="cellIs" dxfId="1331" priority="31" operator="equal">
      <formula>30</formula>
    </cfRule>
    <cfRule type="cellIs" dxfId="1330" priority="32" operator="equal">
      <formula>15</formula>
    </cfRule>
    <cfRule type="cellIs" dxfId="1329" priority="34" operator="equal">
      <formula>"15, 20, "</formula>
    </cfRule>
  </conditionalFormatting>
  <conditionalFormatting sqref="S11">
    <cfRule type="cellIs" dxfId="1328" priority="33" operator="equal">
      <formula>15</formula>
    </cfRule>
  </conditionalFormatting>
  <dataValidations count="2">
    <dataValidation type="list" allowBlank="1" showInputMessage="1" showErrorMessage="1" sqref="R11:R16" xr:uid="{5DBF31A6-2BE1-4318-B4E3-49B2916171A2}">
      <formula1>Impacto</formula1>
    </dataValidation>
    <dataValidation type="list" allowBlank="1" showInputMessage="1" showErrorMessage="1" sqref="U11:U16" xr:uid="{FB139802-5460-491A-B2C8-000D102C2892}">
      <formula1>Estado</formula1>
    </dataValidation>
  </dataValidations>
  <pageMargins left="0.51181102362204722" right="0.51181102362204722" top="0.55118110236220474" bottom="0.55118110236220474" header="0.31496062992125984" footer="0.31496062992125984"/>
  <pageSetup paperSize="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4204D8F-C8A2-4FC6-9173-FCC687A93A55}">
          <x14:formula1>
            <xm:f>'C:\Users\loren\Documents\Sapiencia\Riesgos e indicadores\[Consolidado Riesgos 2020 V2.xlsx]Listas'!#REF!</xm:f>
          </x14:formula1>
          <xm:sqref>H11:I16 L11:L16 C11:D16</xm:sqref>
        </x14:dataValidation>
        <x14:dataValidation type="list" allowBlank="1" showInputMessage="1" showErrorMessage="1" xr:uid="{4BF4F0D1-52BF-4782-9B4B-431C8A896E32}">
          <x14:formula1>
            <xm:f>Hoja1!$B$2:$B$4</xm:f>
          </x14:formula1>
          <xm:sqref>Q11:Q16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7391-8F20-469A-89DE-841B3C78477A}">
  <dimension ref="B1:X21"/>
  <sheetViews>
    <sheetView showGridLines="0" showRowColHeaders="0" zoomScale="80" zoomScaleNormal="8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27.44140625" customWidth="1"/>
    <col min="8" max="8" width="17" customWidth="1"/>
    <col min="9" max="9" width="14.21875" customWidth="1"/>
    <col min="10" max="10" width="11.6640625" customWidth="1"/>
    <col min="11" max="11" width="12.88671875" bestFit="1" customWidth="1"/>
    <col min="12" max="12" width="17.44140625" customWidth="1"/>
    <col min="13" max="13" width="38" customWidth="1"/>
    <col min="14" max="14" width="28.5546875" customWidth="1"/>
    <col min="15" max="15" width="15.44140625" bestFit="1" customWidth="1"/>
    <col min="16" max="16" width="26.5546875" customWidth="1"/>
    <col min="17" max="17" width="17.109375" customWidth="1"/>
    <col min="19" max="19" width="9.109375" customWidth="1"/>
    <col min="20" max="20" width="13.6640625" customWidth="1"/>
    <col min="21" max="21" width="20" bestFit="1" customWidth="1"/>
    <col min="22" max="22" width="35.5546875" customWidth="1"/>
    <col min="23" max="23" width="26.44140625" bestFit="1" customWidth="1"/>
    <col min="24" max="24" width="44.109375" customWidth="1"/>
    <col min="257" max="257" width="2" customWidth="1"/>
    <col min="258" max="258" width="3.5546875" bestFit="1" customWidth="1"/>
    <col min="259" max="259" width="14.88671875" bestFit="1" customWidth="1"/>
    <col min="260" max="260" width="10.5546875" bestFit="1" customWidth="1"/>
    <col min="261" max="261" width="33.44140625" bestFit="1" customWidth="1"/>
    <col min="262" max="262" width="33.6640625" customWidth="1"/>
    <col min="263" max="263" width="27.44140625" customWidth="1"/>
    <col min="264" max="264" width="17" customWidth="1"/>
    <col min="265" max="265" width="14.21875" customWidth="1"/>
    <col min="266" max="266" width="11.6640625" customWidth="1"/>
    <col min="267" max="267" width="12.88671875" bestFit="1" customWidth="1"/>
    <col min="268" max="268" width="17.44140625" customWidth="1"/>
    <col min="269" max="269" width="38" customWidth="1"/>
    <col min="270" max="270" width="28.5546875" customWidth="1"/>
    <col min="271" max="271" width="15.44140625" bestFit="1" customWidth="1"/>
    <col min="272" max="272" width="26.5546875" customWidth="1"/>
    <col min="273" max="273" width="17.109375" customWidth="1"/>
    <col min="275" max="275" width="9.109375" customWidth="1"/>
    <col min="276" max="276" width="13.6640625" customWidth="1"/>
    <col min="277" max="277" width="20" bestFit="1" customWidth="1"/>
    <col min="278" max="278" width="35.5546875" customWidth="1"/>
    <col min="279" max="279" width="26.44140625" bestFit="1" customWidth="1"/>
    <col min="280" max="280" width="44.109375" customWidth="1"/>
    <col min="513" max="513" width="2" customWidth="1"/>
    <col min="514" max="514" width="3.5546875" bestFit="1" customWidth="1"/>
    <col min="515" max="515" width="14.88671875" bestFit="1" customWidth="1"/>
    <col min="516" max="516" width="10.5546875" bestFit="1" customWidth="1"/>
    <col min="517" max="517" width="33.44140625" bestFit="1" customWidth="1"/>
    <col min="518" max="518" width="33.6640625" customWidth="1"/>
    <col min="519" max="519" width="27.44140625" customWidth="1"/>
    <col min="520" max="520" width="17" customWidth="1"/>
    <col min="521" max="521" width="14.21875" customWidth="1"/>
    <col min="522" max="522" width="11.6640625" customWidth="1"/>
    <col min="523" max="523" width="12.88671875" bestFit="1" customWidth="1"/>
    <col min="524" max="524" width="17.44140625" customWidth="1"/>
    <col min="525" max="525" width="38" customWidth="1"/>
    <col min="526" max="526" width="28.5546875" customWidth="1"/>
    <col min="527" max="527" width="15.44140625" bestFit="1" customWidth="1"/>
    <col min="528" max="528" width="26.5546875" customWidth="1"/>
    <col min="529" max="529" width="17.109375" customWidth="1"/>
    <col min="531" max="531" width="9.109375" customWidth="1"/>
    <col min="532" max="532" width="13.6640625" customWidth="1"/>
    <col min="533" max="533" width="20" bestFit="1" customWidth="1"/>
    <col min="534" max="534" width="35.5546875" customWidth="1"/>
    <col min="535" max="535" width="26.44140625" bestFit="1" customWidth="1"/>
    <col min="536" max="536" width="44.109375" customWidth="1"/>
    <col min="769" max="769" width="2" customWidth="1"/>
    <col min="770" max="770" width="3.5546875" bestFit="1" customWidth="1"/>
    <col min="771" max="771" width="14.88671875" bestFit="1" customWidth="1"/>
    <col min="772" max="772" width="10.5546875" bestFit="1" customWidth="1"/>
    <col min="773" max="773" width="33.44140625" bestFit="1" customWidth="1"/>
    <col min="774" max="774" width="33.6640625" customWidth="1"/>
    <col min="775" max="775" width="27.44140625" customWidth="1"/>
    <col min="776" max="776" width="17" customWidth="1"/>
    <col min="777" max="777" width="14.21875" customWidth="1"/>
    <col min="778" max="778" width="11.6640625" customWidth="1"/>
    <col min="779" max="779" width="12.88671875" bestFit="1" customWidth="1"/>
    <col min="780" max="780" width="17.44140625" customWidth="1"/>
    <col min="781" max="781" width="38" customWidth="1"/>
    <col min="782" max="782" width="28.5546875" customWidth="1"/>
    <col min="783" max="783" width="15.44140625" bestFit="1" customWidth="1"/>
    <col min="784" max="784" width="26.5546875" customWidth="1"/>
    <col min="785" max="785" width="17.109375" customWidth="1"/>
    <col min="787" max="787" width="9.109375" customWidth="1"/>
    <col min="788" max="788" width="13.6640625" customWidth="1"/>
    <col min="789" max="789" width="20" bestFit="1" customWidth="1"/>
    <col min="790" max="790" width="35.5546875" customWidth="1"/>
    <col min="791" max="791" width="26.44140625" bestFit="1" customWidth="1"/>
    <col min="792" max="792" width="44.109375" customWidth="1"/>
    <col min="1025" max="1025" width="2" customWidth="1"/>
    <col min="1026" max="1026" width="3.5546875" bestFit="1" customWidth="1"/>
    <col min="1027" max="1027" width="14.88671875" bestFit="1" customWidth="1"/>
    <col min="1028" max="1028" width="10.5546875" bestFit="1" customWidth="1"/>
    <col min="1029" max="1029" width="33.44140625" bestFit="1" customWidth="1"/>
    <col min="1030" max="1030" width="33.6640625" customWidth="1"/>
    <col min="1031" max="1031" width="27.44140625" customWidth="1"/>
    <col min="1032" max="1032" width="17" customWidth="1"/>
    <col min="1033" max="1033" width="14.21875" customWidth="1"/>
    <col min="1034" max="1034" width="11.6640625" customWidth="1"/>
    <col min="1035" max="1035" width="12.88671875" bestFit="1" customWidth="1"/>
    <col min="1036" max="1036" width="17.44140625" customWidth="1"/>
    <col min="1037" max="1037" width="38" customWidth="1"/>
    <col min="1038" max="1038" width="28.5546875" customWidth="1"/>
    <col min="1039" max="1039" width="15.44140625" bestFit="1" customWidth="1"/>
    <col min="1040" max="1040" width="26.5546875" customWidth="1"/>
    <col min="1041" max="1041" width="17.109375" customWidth="1"/>
    <col min="1043" max="1043" width="9.109375" customWidth="1"/>
    <col min="1044" max="1044" width="13.6640625" customWidth="1"/>
    <col min="1045" max="1045" width="20" bestFit="1" customWidth="1"/>
    <col min="1046" max="1046" width="35.5546875" customWidth="1"/>
    <col min="1047" max="1047" width="26.44140625" bestFit="1" customWidth="1"/>
    <col min="1048" max="1048" width="44.109375" customWidth="1"/>
    <col min="1281" max="1281" width="2" customWidth="1"/>
    <col min="1282" max="1282" width="3.5546875" bestFit="1" customWidth="1"/>
    <col min="1283" max="1283" width="14.88671875" bestFit="1" customWidth="1"/>
    <col min="1284" max="1284" width="10.5546875" bestFit="1" customWidth="1"/>
    <col min="1285" max="1285" width="33.44140625" bestFit="1" customWidth="1"/>
    <col min="1286" max="1286" width="33.6640625" customWidth="1"/>
    <col min="1287" max="1287" width="27.44140625" customWidth="1"/>
    <col min="1288" max="1288" width="17" customWidth="1"/>
    <col min="1289" max="1289" width="14.21875" customWidth="1"/>
    <col min="1290" max="1290" width="11.6640625" customWidth="1"/>
    <col min="1291" max="1291" width="12.88671875" bestFit="1" customWidth="1"/>
    <col min="1292" max="1292" width="17.44140625" customWidth="1"/>
    <col min="1293" max="1293" width="38" customWidth="1"/>
    <col min="1294" max="1294" width="28.5546875" customWidth="1"/>
    <col min="1295" max="1295" width="15.44140625" bestFit="1" customWidth="1"/>
    <col min="1296" max="1296" width="26.5546875" customWidth="1"/>
    <col min="1297" max="1297" width="17.109375" customWidth="1"/>
    <col min="1299" max="1299" width="9.109375" customWidth="1"/>
    <col min="1300" max="1300" width="13.6640625" customWidth="1"/>
    <col min="1301" max="1301" width="20" bestFit="1" customWidth="1"/>
    <col min="1302" max="1302" width="35.5546875" customWidth="1"/>
    <col min="1303" max="1303" width="26.44140625" bestFit="1" customWidth="1"/>
    <col min="1304" max="1304" width="44.109375" customWidth="1"/>
    <col min="1537" max="1537" width="2" customWidth="1"/>
    <col min="1538" max="1538" width="3.5546875" bestFit="1" customWidth="1"/>
    <col min="1539" max="1539" width="14.88671875" bestFit="1" customWidth="1"/>
    <col min="1540" max="1540" width="10.5546875" bestFit="1" customWidth="1"/>
    <col min="1541" max="1541" width="33.44140625" bestFit="1" customWidth="1"/>
    <col min="1542" max="1542" width="33.6640625" customWidth="1"/>
    <col min="1543" max="1543" width="27.44140625" customWidth="1"/>
    <col min="1544" max="1544" width="17" customWidth="1"/>
    <col min="1545" max="1545" width="14.21875" customWidth="1"/>
    <col min="1546" max="1546" width="11.6640625" customWidth="1"/>
    <col min="1547" max="1547" width="12.88671875" bestFit="1" customWidth="1"/>
    <col min="1548" max="1548" width="17.44140625" customWidth="1"/>
    <col min="1549" max="1549" width="38" customWidth="1"/>
    <col min="1550" max="1550" width="28.5546875" customWidth="1"/>
    <col min="1551" max="1551" width="15.44140625" bestFit="1" customWidth="1"/>
    <col min="1552" max="1552" width="26.5546875" customWidth="1"/>
    <col min="1553" max="1553" width="17.109375" customWidth="1"/>
    <col min="1555" max="1555" width="9.109375" customWidth="1"/>
    <col min="1556" max="1556" width="13.6640625" customWidth="1"/>
    <col min="1557" max="1557" width="20" bestFit="1" customWidth="1"/>
    <col min="1558" max="1558" width="35.5546875" customWidth="1"/>
    <col min="1559" max="1559" width="26.44140625" bestFit="1" customWidth="1"/>
    <col min="1560" max="1560" width="44.109375" customWidth="1"/>
    <col min="1793" max="1793" width="2" customWidth="1"/>
    <col min="1794" max="1794" width="3.5546875" bestFit="1" customWidth="1"/>
    <col min="1795" max="1795" width="14.88671875" bestFit="1" customWidth="1"/>
    <col min="1796" max="1796" width="10.5546875" bestFit="1" customWidth="1"/>
    <col min="1797" max="1797" width="33.44140625" bestFit="1" customWidth="1"/>
    <col min="1798" max="1798" width="33.6640625" customWidth="1"/>
    <col min="1799" max="1799" width="27.44140625" customWidth="1"/>
    <col min="1800" max="1800" width="17" customWidth="1"/>
    <col min="1801" max="1801" width="14.21875" customWidth="1"/>
    <col min="1802" max="1802" width="11.6640625" customWidth="1"/>
    <col min="1803" max="1803" width="12.88671875" bestFit="1" customWidth="1"/>
    <col min="1804" max="1804" width="17.44140625" customWidth="1"/>
    <col min="1805" max="1805" width="38" customWidth="1"/>
    <col min="1806" max="1806" width="28.5546875" customWidth="1"/>
    <col min="1807" max="1807" width="15.44140625" bestFit="1" customWidth="1"/>
    <col min="1808" max="1808" width="26.5546875" customWidth="1"/>
    <col min="1809" max="1809" width="17.109375" customWidth="1"/>
    <col min="1811" max="1811" width="9.109375" customWidth="1"/>
    <col min="1812" max="1812" width="13.6640625" customWidth="1"/>
    <col min="1813" max="1813" width="20" bestFit="1" customWidth="1"/>
    <col min="1814" max="1814" width="35.5546875" customWidth="1"/>
    <col min="1815" max="1815" width="26.44140625" bestFit="1" customWidth="1"/>
    <col min="1816" max="1816" width="44.109375" customWidth="1"/>
    <col min="2049" max="2049" width="2" customWidth="1"/>
    <col min="2050" max="2050" width="3.5546875" bestFit="1" customWidth="1"/>
    <col min="2051" max="2051" width="14.88671875" bestFit="1" customWidth="1"/>
    <col min="2052" max="2052" width="10.5546875" bestFit="1" customWidth="1"/>
    <col min="2053" max="2053" width="33.44140625" bestFit="1" customWidth="1"/>
    <col min="2054" max="2054" width="33.6640625" customWidth="1"/>
    <col min="2055" max="2055" width="27.44140625" customWidth="1"/>
    <col min="2056" max="2056" width="17" customWidth="1"/>
    <col min="2057" max="2057" width="14.21875" customWidth="1"/>
    <col min="2058" max="2058" width="11.6640625" customWidth="1"/>
    <col min="2059" max="2059" width="12.88671875" bestFit="1" customWidth="1"/>
    <col min="2060" max="2060" width="17.44140625" customWidth="1"/>
    <col min="2061" max="2061" width="38" customWidth="1"/>
    <col min="2062" max="2062" width="28.5546875" customWidth="1"/>
    <col min="2063" max="2063" width="15.44140625" bestFit="1" customWidth="1"/>
    <col min="2064" max="2064" width="26.5546875" customWidth="1"/>
    <col min="2065" max="2065" width="17.109375" customWidth="1"/>
    <col min="2067" max="2067" width="9.109375" customWidth="1"/>
    <col min="2068" max="2068" width="13.6640625" customWidth="1"/>
    <col min="2069" max="2069" width="20" bestFit="1" customWidth="1"/>
    <col min="2070" max="2070" width="35.5546875" customWidth="1"/>
    <col min="2071" max="2071" width="26.44140625" bestFit="1" customWidth="1"/>
    <col min="2072" max="2072" width="44.109375" customWidth="1"/>
    <col min="2305" max="2305" width="2" customWidth="1"/>
    <col min="2306" max="2306" width="3.5546875" bestFit="1" customWidth="1"/>
    <col min="2307" max="2307" width="14.88671875" bestFit="1" customWidth="1"/>
    <col min="2308" max="2308" width="10.5546875" bestFit="1" customWidth="1"/>
    <col min="2309" max="2309" width="33.44140625" bestFit="1" customWidth="1"/>
    <col min="2310" max="2310" width="33.6640625" customWidth="1"/>
    <col min="2311" max="2311" width="27.44140625" customWidth="1"/>
    <col min="2312" max="2312" width="17" customWidth="1"/>
    <col min="2313" max="2313" width="14.21875" customWidth="1"/>
    <col min="2314" max="2314" width="11.6640625" customWidth="1"/>
    <col min="2315" max="2315" width="12.88671875" bestFit="1" customWidth="1"/>
    <col min="2316" max="2316" width="17.44140625" customWidth="1"/>
    <col min="2317" max="2317" width="38" customWidth="1"/>
    <col min="2318" max="2318" width="28.5546875" customWidth="1"/>
    <col min="2319" max="2319" width="15.44140625" bestFit="1" customWidth="1"/>
    <col min="2320" max="2320" width="26.5546875" customWidth="1"/>
    <col min="2321" max="2321" width="17.109375" customWidth="1"/>
    <col min="2323" max="2323" width="9.109375" customWidth="1"/>
    <col min="2324" max="2324" width="13.6640625" customWidth="1"/>
    <col min="2325" max="2325" width="20" bestFit="1" customWidth="1"/>
    <col min="2326" max="2326" width="35.5546875" customWidth="1"/>
    <col min="2327" max="2327" width="26.44140625" bestFit="1" customWidth="1"/>
    <col min="2328" max="2328" width="44.109375" customWidth="1"/>
    <col min="2561" max="2561" width="2" customWidth="1"/>
    <col min="2562" max="2562" width="3.5546875" bestFit="1" customWidth="1"/>
    <col min="2563" max="2563" width="14.88671875" bestFit="1" customWidth="1"/>
    <col min="2564" max="2564" width="10.5546875" bestFit="1" customWidth="1"/>
    <col min="2565" max="2565" width="33.44140625" bestFit="1" customWidth="1"/>
    <col min="2566" max="2566" width="33.6640625" customWidth="1"/>
    <col min="2567" max="2567" width="27.44140625" customWidth="1"/>
    <col min="2568" max="2568" width="17" customWidth="1"/>
    <col min="2569" max="2569" width="14.21875" customWidth="1"/>
    <col min="2570" max="2570" width="11.6640625" customWidth="1"/>
    <col min="2571" max="2571" width="12.88671875" bestFit="1" customWidth="1"/>
    <col min="2572" max="2572" width="17.44140625" customWidth="1"/>
    <col min="2573" max="2573" width="38" customWidth="1"/>
    <col min="2574" max="2574" width="28.5546875" customWidth="1"/>
    <col min="2575" max="2575" width="15.44140625" bestFit="1" customWidth="1"/>
    <col min="2576" max="2576" width="26.5546875" customWidth="1"/>
    <col min="2577" max="2577" width="17.109375" customWidth="1"/>
    <col min="2579" max="2579" width="9.109375" customWidth="1"/>
    <col min="2580" max="2580" width="13.6640625" customWidth="1"/>
    <col min="2581" max="2581" width="20" bestFit="1" customWidth="1"/>
    <col min="2582" max="2582" width="35.5546875" customWidth="1"/>
    <col min="2583" max="2583" width="26.44140625" bestFit="1" customWidth="1"/>
    <col min="2584" max="2584" width="44.109375" customWidth="1"/>
    <col min="2817" max="2817" width="2" customWidth="1"/>
    <col min="2818" max="2818" width="3.5546875" bestFit="1" customWidth="1"/>
    <col min="2819" max="2819" width="14.88671875" bestFit="1" customWidth="1"/>
    <col min="2820" max="2820" width="10.5546875" bestFit="1" customWidth="1"/>
    <col min="2821" max="2821" width="33.44140625" bestFit="1" customWidth="1"/>
    <col min="2822" max="2822" width="33.6640625" customWidth="1"/>
    <col min="2823" max="2823" width="27.44140625" customWidth="1"/>
    <col min="2824" max="2824" width="17" customWidth="1"/>
    <col min="2825" max="2825" width="14.21875" customWidth="1"/>
    <col min="2826" max="2826" width="11.6640625" customWidth="1"/>
    <col min="2827" max="2827" width="12.88671875" bestFit="1" customWidth="1"/>
    <col min="2828" max="2828" width="17.44140625" customWidth="1"/>
    <col min="2829" max="2829" width="38" customWidth="1"/>
    <col min="2830" max="2830" width="28.5546875" customWidth="1"/>
    <col min="2831" max="2831" width="15.44140625" bestFit="1" customWidth="1"/>
    <col min="2832" max="2832" width="26.5546875" customWidth="1"/>
    <col min="2833" max="2833" width="17.109375" customWidth="1"/>
    <col min="2835" max="2835" width="9.109375" customWidth="1"/>
    <col min="2836" max="2836" width="13.6640625" customWidth="1"/>
    <col min="2837" max="2837" width="20" bestFit="1" customWidth="1"/>
    <col min="2838" max="2838" width="35.5546875" customWidth="1"/>
    <col min="2839" max="2839" width="26.44140625" bestFit="1" customWidth="1"/>
    <col min="2840" max="2840" width="44.109375" customWidth="1"/>
    <col min="3073" max="3073" width="2" customWidth="1"/>
    <col min="3074" max="3074" width="3.5546875" bestFit="1" customWidth="1"/>
    <col min="3075" max="3075" width="14.88671875" bestFit="1" customWidth="1"/>
    <col min="3076" max="3076" width="10.5546875" bestFit="1" customWidth="1"/>
    <col min="3077" max="3077" width="33.44140625" bestFit="1" customWidth="1"/>
    <col min="3078" max="3078" width="33.6640625" customWidth="1"/>
    <col min="3079" max="3079" width="27.44140625" customWidth="1"/>
    <col min="3080" max="3080" width="17" customWidth="1"/>
    <col min="3081" max="3081" width="14.21875" customWidth="1"/>
    <col min="3082" max="3082" width="11.6640625" customWidth="1"/>
    <col min="3083" max="3083" width="12.88671875" bestFit="1" customWidth="1"/>
    <col min="3084" max="3084" width="17.44140625" customWidth="1"/>
    <col min="3085" max="3085" width="38" customWidth="1"/>
    <col min="3086" max="3086" width="28.5546875" customWidth="1"/>
    <col min="3087" max="3087" width="15.44140625" bestFit="1" customWidth="1"/>
    <col min="3088" max="3088" width="26.5546875" customWidth="1"/>
    <col min="3089" max="3089" width="17.109375" customWidth="1"/>
    <col min="3091" max="3091" width="9.109375" customWidth="1"/>
    <col min="3092" max="3092" width="13.6640625" customWidth="1"/>
    <col min="3093" max="3093" width="20" bestFit="1" customWidth="1"/>
    <col min="3094" max="3094" width="35.5546875" customWidth="1"/>
    <col min="3095" max="3095" width="26.44140625" bestFit="1" customWidth="1"/>
    <col min="3096" max="3096" width="44.109375" customWidth="1"/>
    <col min="3329" max="3329" width="2" customWidth="1"/>
    <col min="3330" max="3330" width="3.5546875" bestFit="1" customWidth="1"/>
    <col min="3331" max="3331" width="14.88671875" bestFit="1" customWidth="1"/>
    <col min="3332" max="3332" width="10.5546875" bestFit="1" customWidth="1"/>
    <col min="3333" max="3333" width="33.44140625" bestFit="1" customWidth="1"/>
    <col min="3334" max="3334" width="33.6640625" customWidth="1"/>
    <col min="3335" max="3335" width="27.44140625" customWidth="1"/>
    <col min="3336" max="3336" width="17" customWidth="1"/>
    <col min="3337" max="3337" width="14.21875" customWidth="1"/>
    <col min="3338" max="3338" width="11.6640625" customWidth="1"/>
    <col min="3339" max="3339" width="12.88671875" bestFit="1" customWidth="1"/>
    <col min="3340" max="3340" width="17.44140625" customWidth="1"/>
    <col min="3341" max="3341" width="38" customWidth="1"/>
    <col min="3342" max="3342" width="28.5546875" customWidth="1"/>
    <col min="3343" max="3343" width="15.44140625" bestFit="1" customWidth="1"/>
    <col min="3344" max="3344" width="26.5546875" customWidth="1"/>
    <col min="3345" max="3345" width="17.109375" customWidth="1"/>
    <col min="3347" max="3347" width="9.109375" customWidth="1"/>
    <col min="3348" max="3348" width="13.6640625" customWidth="1"/>
    <col min="3349" max="3349" width="20" bestFit="1" customWidth="1"/>
    <col min="3350" max="3350" width="35.5546875" customWidth="1"/>
    <col min="3351" max="3351" width="26.44140625" bestFit="1" customWidth="1"/>
    <col min="3352" max="3352" width="44.109375" customWidth="1"/>
    <col min="3585" max="3585" width="2" customWidth="1"/>
    <col min="3586" max="3586" width="3.5546875" bestFit="1" customWidth="1"/>
    <col min="3587" max="3587" width="14.88671875" bestFit="1" customWidth="1"/>
    <col min="3588" max="3588" width="10.5546875" bestFit="1" customWidth="1"/>
    <col min="3589" max="3589" width="33.44140625" bestFit="1" customWidth="1"/>
    <col min="3590" max="3590" width="33.6640625" customWidth="1"/>
    <col min="3591" max="3591" width="27.44140625" customWidth="1"/>
    <col min="3592" max="3592" width="17" customWidth="1"/>
    <col min="3593" max="3593" width="14.21875" customWidth="1"/>
    <col min="3594" max="3594" width="11.6640625" customWidth="1"/>
    <col min="3595" max="3595" width="12.88671875" bestFit="1" customWidth="1"/>
    <col min="3596" max="3596" width="17.44140625" customWidth="1"/>
    <col min="3597" max="3597" width="38" customWidth="1"/>
    <col min="3598" max="3598" width="28.5546875" customWidth="1"/>
    <col min="3599" max="3599" width="15.44140625" bestFit="1" customWidth="1"/>
    <col min="3600" max="3600" width="26.5546875" customWidth="1"/>
    <col min="3601" max="3601" width="17.109375" customWidth="1"/>
    <col min="3603" max="3603" width="9.109375" customWidth="1"/>
    <col min="3604" max="3604" width="13.6640625" customWidth="1"/>
    <col min="3605" max="3605" width="20" bestFit="1" customWidth="1"/>
    <col min="3606" max="3606" width="35.5546875" customWidth="1"/>
    <col min="3607" max="3607" width="26.44140625" bestFit="1" customWidth="1"/>
    <col min="3608" max="3608" width="44.109375" customWidth="1"/>
    <col min="3841" max="3841" width="2" customWidth="1"/>
    <col min="3842" max="3842" width="3.5546875" bestFit="1" customWidth="1"/>
    <col min="3843" max="3843" width="14.88671875" bestFit="1" customWidth="1"/>
    <col min="3844" max="3844" width="10.5546875" bestFit="1" customWidth="1"/>
    <col min="3845" max="3845" width="33.44140625" bestFit="1" customWidth="1"/>
    <col min="3846" max="3846" width="33.6640625" customWidth="1"/>
    <col min="3847" max="3847" width="27.44140625" customWidth="1"/>
    <col min="3848" max="3848" width="17" customWidth="1"/>
    <col min="3849" max="3849" width="14.21875" customWidth="1"/>
    <col min="3850" max="3850" width="11.6640625" customWidth="1"/>
    <col min="3851" max="3851" width="12.88671875" bestFit="1" customWidth="1"/>
    <col min="3852" max="3852" width="17.44140625" customWidth="1"/>
    <col min="3853" max="3853" width="38" customWidth="1"/>
    <col min="3854" max="3854" width="28.5546875" customWidth="1"/>
    <col min="3855" max="3855" width="15.44140625" bestFit="1" customWidth="1"/>
    <col min="3856" max="3856" width="26.5546875" customWidth="1"/>
    <col min="3857" max="3857" width="17.109375" customWidth="1"/>
    <col min="3859" max="3859" width="9.109375" customWidth="1"/>
    <col min="3860" max="3860" width="13.6640625" customWidth="1"/>
    <col min="3861" max="3861" width="20" bestFit="1" customWidth="1"/>
    <col min="3862" max="3862" width="35.5546875" customWidth="1"/>
    <col min="3863" max="3863" width="26.44140625" bestFit="1" customWidth="1"/>
    <col min="3864" max="3864" width="44.109375" customWidth="1"/>
    <col min="4097" max="4097" width="2" customWidth="1"/>
    <col min="4098" max="4098" width="3.5546875" bestFit="1" customWidth="1"/>
    <col min="4099" max="4099" width="14.88671875" bestFit="1" customWidth="1"/>
    <col min="4100" max="4100" width="10.5546875" bestFit="1" customWidth="1"/>
    <col min="4101" max="4101" width="33.44140625" bestFit="1" customWidth="1"/>
    <col min="4102" max="4102" width="33.6640625" customWidth="1"/>
    <col min="4103" max="4103" width="27.44140625" customWidth="1"/>
    <col min="4104" max="4104" width="17" customWidth="1"/>
    <col min="4105" max="4105" width="14.21875" customWidth="1"/>
    <col min="4106" max="4106" width="11.6640625" customWidth="1"/>
    <col min="4107" max="4107" width="12.88671875" bestFit="1" customWidth="1"/>
    <col min="4108" max="4108" width="17.44140625" customWidth="1"/>
    <col min="4109" max="4109" width="38" customWidth="1"/>
    <col min="4110" max="4110" width="28.5546875" customWidth="1"/>
    <col min="4111" max="4111" width="15.44140625" bestFit="1" customWidth="1"/>
    <col min="4112" max="4112" width="26.5546875" customWidth="1"/>
    <col min="4113" max="4113" width="17.109375" customWidth="1"/>
    <col min="4115" max="4115" width="9.109375" customWidth="1"/>
    <col min="4116" max="4116" width="13.6640625" customWidth="1"/>
    <col min="4117" max="4117" width="20" bestFit="1" customWidth="1"/>
    <col min="4118" max="4118" width="35.5546875" customWidth="1"/>
    <col min="4119" max="4119" width="26.44140625" bestFit="1" customWidth="1"/>
    <col min="4120" max="4120" width="44.109375" customWidth="1"/>
    <col min="4353" max="4353" width="2" customWidth="1"/>
    <col min="4354" max="4354" width="3.5546875" bestFit="1" customWidth="1"/>
    <col min="4355" max="4355" width="14.88671875" bestFit="1" customWidth="1"/>
    <col min="4356" max="4356" width="10.5546875" bestFit="1" customWidth="1"/>
    <col min="4357" max="4357" width="33.44140625" bestFit="1" customWidth="1"/>
    <col min="4358" max="4358" width="33.6640625" customWidth="1"/>
    <col min="4359" max="4359" width="27.44140625" customWidth="1"/>
    <col min="4360" max="4360" width="17" customWidth="1"/>
    <col min="4361" max="4361" width="14.21875" customWidth="1"/>
    <col min="4362" max="4362" width="11.6640625" customWidth="1"/>
    <col min="4363" max="4363" width="12.88671875" bestFit="1" customWidth="1"/>
    <col min="4364" max="4364" width="17.44140625" customWidth="1"/>
    <col min="4365" max="4365" width="38" customWidth="1"/>
    <col min="4366" max="4366" width="28.5546875" customWidth="1"/>
    <col min="4367" max="4367" width="15.44140625" bestFit="1" customWidth="1"/>
    <col min="4368" max="4368" width="26.5546875" customWidth="1"/>
    <col min="4369" max="4369" width="17.109375" customWidth="1"/>
    <col min="4371" max="4371" width="9.109375" customWidth="1"/>
    <col min="4372" max="4372" width="13.6640625" customWidth="1"/>
    <col min="4373" max="4373" width="20" bestFit="1" customWidth="1"/>
    <col min="4374" max="4374" width="35.5546875" customWidth="1"/>
    <col min="4375" max="4375" width="26.44140625" bestFit="1" customWidth="1"/>
    <col min="4376" max="4376" width="44.109375" customWidth="1"/>
    <col min="4609" max="4609" width="2" customWidth="1"/>
    <col min="4610" max="4610" width="3.5546875" bestFit="1" customWidth="1"/>
    <col min="4611" max="4611" width="14.88671875" bestFit="1" customWidth="1"/>
    <col min="4612" max="4612" width="10.5546875" bestFit="1" customWidth="1"/>
    <col min="4613" max="4613" width="33.44140625" bestFit="1" customWidth="1"/>
    <col min="4614" max="4614" width="33.6640625" customWidth="1"/>
    <col min="4615" max="4615" width="27.44140625" customWidth="1"/>
    <col min="4616" max="4616" width="17" customWidth="1"/>
    <col min="4617" max="4617" width="14.21875" customWidth="1"/>
    <col min="4618" max="4618" width="11.6640625" customWidth="1"/>
    <col min="4619" max="4619" width="12.88671875" bestFit="1" customWidth="1"/>
    <col min="4620" max="4620" width="17.44140625" customWidth="1"/>
    <col min="4621" max="4621" width="38" customWidth="1"/>
    <col min="4622" max="4622" width="28.5546875" customWidth="1"/>
    <col min="4623" max="4623" width="15.44140625" bestFit="1" customWidth="1"/>
    <col min="4624" max="4624" width="26.5546875" customWidth="1"/>
    <col min="4625" max="4625" width="17.109375" customWidth="1"/>
    <col min="4627" max="4627" width="9.109375" customWidth="1"/>
    <col min="4628" max="4628" width="13.6640625" customWidth="1"/>
    <col min="4629" max="4629" width="20" bestFit="1" customWidth="1"/>
    <col min="4630" max="4630" width="35.5546875" customWidth="1"/>
    <col min="4631" max="4631" width="26.44140625" bestFit="1" customWidth="1"/>
    <col min="4632" max="4632" width="44.109375" customWidth="1"/>
    <col min="4865" max="4865" width="2" customWidth="1"/>
    <col min="4866" max="4866" width="3.5546875" bestFit="1" customWidth="1"/>
    <col min="4867" max="4867" width="14.88671875" bestFit="1" customWidth="1"/>
    <col min="4868" max="4868" width="10.5546875" bestFit="1" customWidth="1"/>
    <col min="4869" max="4869" width="33.44140625" bestFit="1" customWidth="1"/>
    <col min="4870" max="4870" width="33.6640625" customWidth="1"/>
    <col min="4871" max="4871" width="27.44140625" customWidth="1"/>
    <col min="4872" max="4872" width="17" customWidth="1"/>
    <col min="4873" max="4873" width="14.21875" customWidth="1"/>
    <col min="4874" max="4874" width="11.6640625" customWidth="1"/>
    <col min="4875" max="4875" width="12.88671875" bestFit="1" customWidth="1"/>
    <col min="4876" max="4876" width="17.44140625" customWidth="1"/>
    <col min="4877" max="4877" width="38" customWidth="1"/>
    <col min="4878" max="4878" width="28.5546875" customWidth="1"/>
    <col min="4879" max="4879" width="15.44140625" bestFit="1" customWidth="1"/>
    <col min="4880" max="4880" width="26.5546875" customWidth="1"/>
    <col min="4881" max="4881" width="17.109375" customWidth="1"/>
    <col min="4883" max="4883" width="9.109375" customWidth="1"/>
    <col min="4884" max="4884" width="13.6640625" customWidth="1"/>
    <col min="4885" max="4885" width="20" bestFit="1" customWidth="1"/>
    <col min="4886" max="4886" width="35.5546875" customWidth="1"/>
    <col min="4887" max="4887" width="26.44140625" bestFit="1" customWidth="1"/>
    <col min="4888" max="4888" width="44.109375" customWidth="1"/>
    <col min="5121" max="5121" width="2" customWidth="1"/>
    <col min="5122" max="5122" width="3.5546875" bestFit="1" customWidth="1"/>
    <col min="5123" max="5123" width="14.88671875" bestFit="1" customWidth="1"/>
    <col min="5124" max="5124" width="10.5546875" bestFit="1" customWidth="1"/>
    <col min="5125" max="5125" width="33.44140625" bestFit="1" customWidth="1"/>
    <col min="5126" max="5126" width="33.6640625" customWidth="1"/>
    <col min="5127" max="5127" width="27.44140625" customWidth="1"/>
    <col min="5128" max="5128" width="17" customWidth="1"/>
    <col min="5129" max="5129" width="14.21875" customWidth="1"/>
    <col min="5130" max="5130" width="11.6640625" customWidth="1"/>
    <col min="5131" max="5131" width="12.88671875" bestFit="1" customWidth="1"/>
    <col min="5132" max="5132" width="17.44140625" customWidth="1"/>
    <col min="5133" max="5133" width="38" customWidth="1"/>
    <col min="5134" max="5134" width="28.5546875" customWidth="1"/>
    <col min="5135" max="5135" width="15.44140625" bestFit="1" customWidth="1"/>
    <col min="5136" max="5136" width="26.5546875" customWidth="1"/>
    <col min="5137" max="5137" width="17.109375" customWidth="1"/>
    <col min="5139" max="5139" width="9.109375" customWidth="1"/>
    <col min="5140" max="5140" width="13.6640625" customWidth="1"/>
    <col min="5141" max="5141" width="20" bestFit="1" customWidth="1"/>
    <col min="5142" max="5142" width="35.5546875" customWidth="1"/>
    <col min="5143" max="5143" width="26.44140625" bestFit="1" customWidth="1"/>
    <col min="5144" max="5144" width="44.109375" customWidth="1"/>
    <col min="5377" max="5377" width="2" customWidth="1"/>
    <col min="5378" max="5378" width="3.5546875" bestFit="1" customWidth="1"/>
    <col min="5379" max="5379" width="14.88671875" bestFit="1" customWidth="1"/>
    <col min="5380" max="5380" width="10.5546875" bestFit="1" customWidth="1"/>
    <col min="5381" max="5381" width="33.44140625" bestFit="1" customWidth="1"/>
    <col min="5382" max="5382" width="33.6640625" customWidth="1"/>
    <col min="5383" max="5383" width="27.44140625" customWidth="1"/>
    <col min="5384" max="5384" width="17" customWidth="1"/>
    <col min="5385" max="5385" width="14.21875" customWidth="1"/>
    <col min="5386" max="5386" width="11.6640625" customWidth="1"/>
    <col min="5387" max="5387" width="12.88671875" bestFit="1" customWidth="1"/>
    <col min="5388" max="5388" width="17.44140625" customWidth="1"/>
    <col min="5389" max="5389" width="38" customWidth="1"/>
    <col min="5390" max="5390" width="28.5546875" customWidth="1"/>
    <col min="5391" max="5391" width="15.44140625" bestFit="1" customWidth="1"/>
    <col min="5392" max="5392" width="26.5546875" customWidth="1"/>
    <col min="5393" max="5393" width="17.109375" customWidth="1"/>
    <col min="5395" max="5395" width="9.109375" customWidth="1"/>
    <col min="5396" max="5396" width="13.6640625" customWidth="1"/>
    <col min="5397" max="5397" width="20" bestFit="1" customWidth="1"/>
    <col min="5398" max="5398" width="35.5546875" customWidth="1"/>
    <col min="5399" max="5399" width="26.44140625" bestFit="1" customWidth="1"/>
    <col min="5400" max="5400" width="44.109375" customWidth="1"/>
    <col min="5633" max="5633" width="2" customWidth="1"/>
    <col min="5634" max="5634" width="3.5546875" bestFit="1" customWidth="1"/>
    <col min="5635" max="5635" width="14.88671875" bestFit="1" customWidth="1"/>
    <col min="5636" max="5636" width="10.5546875" bestFit="1" customWidth="1"/>
    <col min="5637" max="5637" width="33.44140625" bestFit="1" customWidth="1"/>
    <col min="5638" max="5638" width="33.6640625" customWidth="1"/>
    <col min="5639" max="5639" width="27.44140625" customWidth="1"/>
    <col min="5640" max="5640" width="17" customWidth="1"/>
    <col min="5641" max="5641" width="14.21875" customWidth="1"/>
    <col min="5642" max="5642" width="11.6640625" customWidth="1"/>
    <col min="5643" max="5643" width="12.88671875" bestFit="1" customWidth="1"/>
    <col min="5644" max="5644" width="17.44140625" customWidth="1"/>
    <col min="5645" max="5645" width="38" customWidth="1"/>
    <col min="5646" max="5646" width="28.5546875" customWidth="1"/>
    <col min="5647" max="5647" width="15.44140625" bestFit="1" customWidth="1"/>
    <col min="5648" max="5648" width="26.5546875" customWidth="1"/>
    <col min="5649" max="5649" width="17.109375" customWidth="1"/>
    <col min="5651" max="5651" width="9.109375" customWidth="1"/>
    <col min="5652" max="5652" width="13.6640625" customWidth="1"/>
    <col min="5653" max="5653" width="20" bestFit="1" customWidth="1"/>
    <col min="5654" max="5654" width="35.5546875" customWidth="1"/>
    <col min="5655" max="5655" width="26.44140625" bestFit="1" customWidth="1"/>
    <col min="5656" max="5656" width="44.109375" customWidth="1"/>
    <col min="5889" max="5889" width="2" customWidth="1"/>
    <col min="5890" max="5890" width="3.5546875" bestFit="1" customWidth="1"/>
    <col min="5891" max="5891" width="14.88671875" bestFit="1" customWidth="1"/>
    <col min="5892" max="5892" width="10.5546875" bestFit="1" customWidth="1"/>
    <col min="5893" max="5893" width="33.44140625" bestFit="1" customWidth="1"/>
    <col min="5894" max="5894" width="33.6640625" customWidth="1"/>
    <col min="5895" max="5895" width="27.44140625" customWidth="1"/>
    <col min="5896" max="5896" width="17" customWidth="1"/>
    <col min="5897" max="5897" width="14.21875" customWidth="1"/>
    <col min="5898" max="5898" width="11.6640625" customWidth="1"/>
    <col min="5899" max="5899" width="12.88671875" bestFit="1" customWidth="1"/>
    <col min="5900" max="5900" width="17.44140625" customWidth="1"/>
    <col min="5901" max="5901" width="38" customWidth="1"/>
    <col min="5902" max="5902" width="28.5546875" customWidth="1"/>
    <col min="5903" max="5903" width="15.44140625" bestFit="1" customWidth="1"/>
    <col min="5904" max="5904" width="26.5546875" customWidth="1"/>
    <col min="5905" max="5905" width="17.109375" customWidth="1"/>
    <col min="5907" max="5907" width="9.109375" customWidth="1"/>
    <col min="5908" max="5908" width="13.6640625" customWidth="1"/>
    <col min="5909" max="5909" width="20" bestFit="1" customWidth="1"/>
    <col min="5910" max="5910" width="35.5546875" customWidth="1"/>
    <col min="5911" max="5911" width="26.44140625" bestFit="1" customWidth="1"/>
    <col min="5912" max="5912" width="44.109375" customWidth="1"/>
    <col min="6145" max="6145" width="2" customWidth="1"/>
    <col min="6146" max="6146" width="3.5546875" bestFit="1" customWidth="1"/>
    <col min="6147" max="6147" width="14.88671875" bestFit="1" customWidth="1"/>
    <col min="6148" max="6148" width="10.5546875" bestFit="1" customWidth="1"/>
    <col min="6149" max="6149" width="33.44140625" bestFit="1" customWidth="1"/>
    <col min="6150" max="6150" width="33.6640625" customWidth="1"/>
    <col min="6151" max="6151" width="27.44140625" customWidth="1"/>
    <col min="6152" max="6152" width="17" customWidth="1"/>
    <col min="6153" max="6153" width="14.21875" customWidth="1"/>
    <col min="6154" max="6154" width="11.6640625" customWidth="1"/>
    <col min="6155" max="6155" width="12.88671875" bestFit="1" customWidth="1"/>
    <col min="6156" max="6156" width="17.44140625" customWidth="1"/>
    <col min="6157" max="6157" width="38" customWidth="1"/>
    <col min="6158" max="6158" width="28.5546875" customWidth="1"/>
    <col min="6159" max="6159" width="15.44140625" bestFit="1" customWidth="1"/>
    <col min="6160" max="6160" width="26.5546875" customWidth="1"/>
    <col min="6161" max="6161" width="17.109375" customWidth="1"/>
    <col min="6163" max="6163" width="9.109375" customWidth="1"/>
    <col min="6164" max="6164" width="13.6640625" customWidth="1"/>
    <col min="6165" max="6165" width="20" bestFit="1" customWidth="1"/>
    <col min="6166" max="6166" width="35.5546875" customWidth="1"/>
    <col min="6167" max="6167" width="26.44140625" bestFit="1" customWidth="1"/>
    <col min="6168" max="6168" width="44.109375" customWidth="1"/>
    <col min="6401" max="6401" width="2" customWidth="1"/>
    <col min="6402" max="6402" width="3.5546875" bestFit="1" customWidth="1"/>
    <col min="6403" max="6403" width="14.88671875" bestFit="1" customWidth="1"/>
    <col min="6404" max="6404" width="10.5546875" bestFit="1" customWidth="1"/>
    <col min="6405" max="6405" width="33.44140625" bestFit="1" customWidth="1"/>
    <col min="6406" max="6406" width="33.6640625" customWidth="1"/>
    <col min="6407" max="6407" width="27.44140625" customWidth="1"/>
    <col min="6408" max="6408" width="17" customWidth="1"/>
    <col min="6409" max="6409" width="14.21875" customWidth="1"/>
    <col min="6410" max="6410" width="11.6640625" customWidth="1"/>
    <col min="6411" max="6411" width="12.88671875" bestFit="1" customWidth="1"/>
    <col min="6412" max="6412" width="17.44140625" customWidth="1"/>
    <col min="6413" max="6413" width="38" customWidth="1"/>
    <col min="6414" max="6414" width="28.5546875" customWidth="1"/>
    <col min="6415" max="6415" width="15.44140625" bestFit="1" customWidth="1"/>
    <col min="6416" max="6416" width="26.5546875" customWidth="1"/>
    <col min="6417" max="6417" width="17.109375" customWidth="1"/>
    <col min="6419" max="6419" width="9.109375" customWidth="1"/>
    <col min="6420" max="6420" width="13.6640625" customWidth="1"/>
    <col min="6421" max="6421" width="20" bestFit="1" customWidth="1"/>
    <col min="6422" max="6422" width="35.5546875" customWidth="1"/>
    <col min="6423" max="6423" width="26.44140625" bestFit="1" customWidth="1"/>
    <col min="6424" max="6424" width="44.109375" customWidth="1"/>
    <col min="6657" max="6657" width="2" customWidth="1"/>
    <col min="6658" max="6658" width="3.5546875" bestFit="1" customWidth="1"/>
    <col min="6659" max="6659" width="14.88671875" bestFit="1" customWidth="1"/>
    <col min="6660" max="6660" width="10.5546875" bestFit="1" customWidth="1"/>
    <col min="6661" max="6661" width="33.44140625" bestFit="1" customWidth="1"/>
    <col min="6662" max="6662" width="33.6640625" customWidth="1"/>
    <col min="6663" max="6663" width="27.44140625" customWidth="1"/>
    <col min="6664" max="6664" width="17" customWidth="1"/>
    <col min="6665" max="6665" width="14.21875" customWidth="1"/>
    <col min="6666" max="6666" width="11.6640625" customWidth="1"/>
    <col min="6667" max="6667" width="12.88671875" bestFit="1" customWidth="1"/>
    <col min="6668" max="6668" width="17.44140625" customWidth="1"/>
    <col min="6669" max="6669" width="38" customWidth="1"/>
    <col min="6670" max="6670" width="28.5546875" customWidth="1"/>
    <col min="6671" max="6671" width="15.44140625" bestFit="1" customWidth="1"/>
    <col min="6672" max="6672" width="26.5546875" customWidth="1"/>
    <col min="6673" max="6673" width="17.109375" customWidth="1"/>
    <col min="6675" max="6675" width="9.109375" customWidth="1"/>
    <col min="6676" max="6676" width="13.6640625" customWidth="1"/>
    <col min="6677" max="6677" width="20" bestFit="1" customWidth="1"/>
    <col min="6678" max="6678" width="35.5546875" customWidth="1"/>
    <col min="6679" max="6679" width="26.44140625" bestFit="1" customWidth="1"/>
    <col min="6680" max="6680" width="44.109375" customWidth="1"/>
    <col min="6913" max="6913" width="2" customWidth="1"/>
    <col min="6914" max="6914" width="3.5546875" bestFit="1" customWidth="1"/>
    <col min="6915" max="6915" width="14.88671875" bestFit="1" customWidth="1"/>
    <col min="6916" max="6916" width="10.5546875" bestFit="1" customWidth="1"/>
    <col min="6917" max="6917" width="33.44140625" bestFit="1" customWidth="1"/>
    <col min="6918" max="6918" width="33.6640625" customWidth="1"/>
    <col min="6919" max="6919" width="27.44140625" customWidth="1"/>
    <col min="6920" max="6920" width="17" customWidth="1"/>
    <col min="6921" max="6921" width="14.21875" customWidth="1"/>
    <col min="6922" max="6922" width="11.6640625" customWidth="1"/>
    <col min="6923" max="6923" width="12.88671875" bestFit="1" customWidth="1"/>
    <col min="6924" max="6924" width="17.44140625" customWidth="1"/>
    <col min="6925" max="6925" width="38" customWidth="1"/>
    <col min="6926" max="6926" width="28.5546875" customWidth="1"/>
    <col min="6927" max="6927" width="15.44140625" bestFit="1" customWidth="1"/>
    <col min="6928" max="6928" width="26.5546875" customWidth="1"/>
    <col min="6929" max="6929" width="17.109375" customWidth="1"/>
    <col min="6931" max="6931" width="9.109375" customWidth="1"/>
    <col min="6932" max="6932" width="13.6640625" customWidth="1"/>
    <col min="6933" max="6933" width="20" bestFit="1" customWidth="1"/>
    <col min="6934" max="6934" width="35.5546875" customWidth="1"/>
    <col min="6935" max="6935" width="26.44140625" bestFit="1" customWidth="1"/>
    <col min="6936" max="6936" width="44.109375" customWidth="1"/>
    <col min="7169" max="7169" width="2" customWidth="1"/>
    <col min="7170" max="7170" width="3.5546875" bestFit="1" customWidth="1"/>
    <col min="7171" max="7171" width="14.88671875" bestFit="1" customWidth="1"/>
    <col min="7172" max="7172" width="10.5546875" bestFit="1" customWidth="1"/>
    <col min="7173" max="7173" width="33.44140625" bestFit="1" customWidth="1"/>
    <col min="7174" max="7174" width="33.6640625" customWidth="1"/>
    <col min="7175" max="7175" width="27.44140625" customWidth="1"/>
    <col min="7176" max="7176" width="17" customWidth="1"/>
    <col min="7177" max="7177" width="14.21875" customWidth="1"/>
    <col min="7178" max="7178" width="11.6640625" customWidth="1"/>
    <col min="7179" max="7179" width="12.88671875" bestFit="1" customWidth="1"/>
    <col min="7180" max="7180" width="17.44140625" customWidth="1"/>
    <col min="7181" max="7181" width="38" customWidth="1"/>
    <col min="7182" max="7182" width="28.5546875" customWidth="1"/>
    <col min="7183" max="7183" width="15.44140625" bestFit="1" customWidth="1"/>
    <col min="7184" max="7184" width="26.5546875" customWidth="1"/>
    <col min="7185" max="7185" width="17.109375" customWidth="1"/>
    <col min="7187" max="7187" width="9.109375" customWidth="1"/>
    <col min="7188" max="7188" width="13.6640625" customWidth="1"/>
    <col min="7189" max="7189" width="20" bestFit="1" customWidth="1"/>
    <col min="7190" max="7190" width="35.5546875" customWidth="1"/>
    <col min="7191" max="7191" width="26.44140625" bestFit="1" customWidth="1"/>
    <col min="7192" max="7192" width="44.109375" customWidth="1"/>
    <col min="7425" max="7425" width="2" customWidth="1"/>
    <col min="7426" max="7426" width="3.5546875" bestFit="1" customWidth="1"/>
    <col min="7427" max="7427" width="14.88671875" bestFit="1" customWidth="1"/>
    <col min="7428" max="7428" width="10.5546875" bestFit="1" customWidth="1"/>
    <col min="7429" max="7429" width="33.44140625" bestFit="1" customWidth="1"/>
    <col min="7430" max="7430" width="33.6640625" customWidth="1"/>
    <col min="7431" max="7431" width="27.44140625" customWidth="1"/>
    <col min="7432" max="7432" width="17" customWidth="1"/>
    <col min="7433" max="7433" width="14.21875" customWidth="1"/>
    <col min="7434" max="7434" width="11.6640625" customWidth="1"/>
    <col min="7435" max="7435" width="12.88671875" bestFit="1" customWidth="1"/>
    <col min="7436" max="7436" width="17.44140625" customWidth="1"/>
    <col min="7437" max="7437" width="38" customWidth="1"/>
    <col min="7438" max="7438" width="28.5546875" customWidth="1"/>
    <col min="7439" max="7439" width="15.44140625" bestFit="1" customWidth="1"/>
    <col min="7440" max="7440" width="26.5546875" customWidth="1"/>
    <col min="7441" max="7441" width="17.109375" customWidth="1"/>
    <col min="7443" max="7443" width="9.109375" customWidth="1"/>
    <col min="7444" max="7444" width="13.6640625" customWidth="1"/>
    <col min="7445" max="7445" width="20" bestFit="1" customWidth="1"/>
    <col min="7446" max="7446" width="35.5546875" customWidth="1"/>
    <col min="7447" max="7447" width="26.44140625" bestFit="1" customWidth="1"/>
    <col min="7448" max="7448" width="44.109375" customWidth="1"/>
    <col min="7681" max="7681" width="2" customWidth="1"/>
    <col min="7682" max="7682" width="3.5546875" bestFit="1" customWidth="1"/>
    <col min="7683" max="7683" width="14.88671875" bestFit="1" customWidth="1"/>
    <col min="7684" max="7684" width="10.5546875" bestFit="1" customWidth="1"/>
    <col min="7685" max="7685" width="33.44140625" bestFit="1" customWidth="1"/>
    <col min="7686" max="7686" width="33.6640625" customWidth="1"/>
    <col min="7687" max="7687" width="27.44140625" customWidth="1"/>
    <col min="7688" max="7688" width="17" customWidth="1"/>
    <col min="7689" max="7689" width="14.21875" customWidth="1"/>
    <col min="7690" max="7690" width="11.6640625" customWidth="1"/>
    <col min="7691" max="7691" width="12.88671875" bestFit="1" customWidth="1"/>
    <col min="7692" max="7692" width="17.44140625" customWidth="1"/>
    <col min="7693" max="7693" width="38" customWidth="1"/>
    <col min="7694" max="7694" width="28.5546875" customWidth="1"/>
    <col min="7695" max="7695" width="15.44140625" bestFit="1" customWidth="1"/>
    <col min="7696" max="7696" width="26.5546875" customWidth="1"/>
    <col min="7697" max="7697" width="17.109375" customWidth="1"/>
    <col min="7699" max="7699" width="9.109375" customWidth="1"/>
    <col min="7700" max="7700" width="13.6640625" customWidth="1"/>
    <col min="7701" max="7701" width="20" bestFit="1" customWidth="1"/>
    <col min="7702" max="7702" width="35.5546875" customWidth="1"/>
    <col min="7703" max="7703" width="26.44140625" bestFit="1" customWidth="1"/>
    <col min="7704" max="7704" width="44.109375" customWidth="1"/>
    <col min="7937" max="7937" width="2" customWidth="1"/>
    <col min="7938" max="7938" width="3.5546875" bestFit="1" customWidth="1"/>
    <col min="7939" max="7939" width="14.88671875" bestFit="1" customWidth="1"/>
    <col min="7940" max="7940" width="10.5546875" bestFit="1" customWidth="1"/>
    <col min="7941" max="7941" width="33.44140625" bestFit="1" customWidth="1"/>
    <col min="7942" max="7942" width="33.6640625" customWidth="1"/>
    <col min="7943" max="7943" width="27.44140625" customWidth="1"/>
    <col min="7944" max="7944" width="17" customWidth="1"/>
    <col min="7945" max="7945" width="14.21875" customWidth="1"/>
    <col min="7946" max="7946" width="11.6640625" customWidth="1"/>
    <col min="7947" max="7947" width="12.88671875" bestFit="1" customWidth="1"/>
    <col min="7948" max="7948" width="17.44140625" customWidth="1"/>
    <col min="7949" max="7949" width="38" customWidth="1"/>
    <col min="7950" max="7950" width="28.5546875" customWidth="1"/>
    <col min="7951" max="7951" width="15.44140625" bestFit="1" customWidth="1"/>
    <col min="7952" max="7952" width="26.5546875" customWidth="1"/>
    <col min="7953" max="7953" width="17.109375" customWidth="1"/>
    <col min="7955" max="7955" width="9.109375" customWidth="1"/>
    <col min="7956" max="7956" width="13.6640625" customWidth="1"/>
    <col min="7957" max="7957" width="20" bestFit="1" customWidth="1"/>
    <col min="7958" max="7958" width="35.5546875" customWidth="1"/>
    <col min="7959" max="7959" width="26.44140625" bestFit="1" customWidth="1"/>
    <col min="7960" max="7960" width="44.109375" customWidth="1"/>
    <col min="8193" max="8193" width="2" customWidth="1"/>
    <col min="8194" max="8194" width="3.5546875" bestFit="1" customWidth="1"/>
    <col min="8195" max="8195" width="14.88671875" bestFit="1" customWidth="1"/>
    <col min="8196" max="8196" width="10.5546875" bestFit="1" customWidth="1"/>
    <col min="8197" max="8197" width="33.44140625" bestFit="1" customWidth="1"/>
    <col min="8198" max="8198" width="33.6640625" customWidth="1"/>
    <col min="8199" max="8199" width="27.44140625" customWidth="1"/>
    <col min="8200" max="8200" width="17" customWidth="1"/>
    <col min="8201" max="8201" width="14.21875" customWidth="1"/>
    <col min="8202" max="8202" width="11.6640625" customWidth="1"/>
    <col min="8203" max="8203" width="12.88671875" bestFit="1" customWidth="1"/>
    <col min="8204" max="8204" width="17.44140625" customWidth="1"/>
    <col min="8205" max="8205" width="38" customWidth="1"/>
    <col min="8206" max="8206" width="28.5546875" customWidth="1"/>
    <col min="8207" max="8207" width="15.44140625" bestFit="1" customWidth="1"/>
    <col min="8208" max="8208" width="26.5546875" customWidth="1"/>
    <col min="8209" max="8209" width="17.109375" customWidth="1"/>
    <col min="8211" max="8211" width="9.109375" customWidth="1"/>
    <col min="8212" max="8212" width="13.6640625" customWidth="1"/>
    <col min="8213" max="8213" width="20" bestFit="1" customWidth="1"/>
    <col min="8214" max="8214" width="35.5546875" customWidth="1"/>
    <col min="8215" max="8215" width="26.44140625" bestFit="1" customWidth="1"/>
    <col min="8216" max="8216" width="44.109375" customWidth="1"/>
    <col min="8449" max="8449" width="2" customWidth="1"/>
    <col min="8450" max="8450" width="3.5546875" bestFit="1" customWidth="1"/>
    <col min="8451" max="8451" width="14.88671875" bestFit="1" customWidth="1"/>
    <col min="8452" max="8452" width="10.5546875" bestFit="1" customWidth="1"/>
    <col min="8453" max="8453" width="33.44140625" bestFit="1" customWidth="1"/>
    <col min="8454" max="8454" width="33.6640625" customWidth="1"/>
    <col min="8455" max="8455" width="27.44140625" customWidth="1"/>
    <col min="8456" max="8456" width="17" customWidth="1"/>
    <col min="8457" max="8457" width="14.21875" customWidth="1"/>
    <col min="8458" max="8458" width="11.6640625" customWidth="1"/>
    <col min="8459" max="8459" width="12.88671875" bestFit="1" customWidth="1"/>
    <col min="8460" max="8460" width="17.44140625" customWidth="1"/>
    <col min="8461" max="8461" width="38" customWidth="1"/>
    <col min="8462" max="8462" width="28.5546875" customWidth="1"/>
    <col min="8463" max="8463" width="15.44140625" bestFit="1" customWidth="1"/>
    <col min="8464" max="8464" width="26.5546875" customWidth="1"/>
    <col min="8465" max="8465" width="17.109375" customWidth="1"/>
    <col min="8467" max="8467" width="9.109375" customWidth="1"/>
    <col min="8468" max="8468" width="13.6640625" customWidth="1"/>
    <col min="8469" max="8469" width="20" bestFit="1" customWidth="1"/>
    <col min="8470" max="8470" width="35.5546875" customWidth="1"/>
    <col min="8471" max="8471" width="26.44140625" bestFit="1" customWidth="1"/>
    <col min="8472" max="8472" width="44.109375" customWidth="1"/>
    <col min="8705" max="8705" width="2" customWidth="1"/>
    <col min="8706" max="8706" width="3.5546875" bestFit="1" customWidth="1"/>
    <col min="8707" max="8707" width="14.88671875" bestFit="1" customWidth="1"/>
    <col min="8708" max="8708" width="10.5546875" bestFit="1" customWidth="1"/>
    <col min="8709" max="8709" width="33.44140625" bestFit="1" customWidth="1"/>
    <col min="8710" max="8710" width="33.6640625" customWidth="1"/>
    <col min="8711" max="8711" width="27.44140625" customWidth="1"/>
    <col min="8712" max="8712" width="17" customWidth="1"/>
    <col min="8713" max="8713" width="14.21875" customWidth="1"/>
    <col min="8714" max="8714" width="11.6640625" customWidth="1"/>
    <col min="8715" max="8715" width="12.88671875" bestFit="1" customWidth="1"/>
    <col min="8716" max="8716" width="17.44140625" customWidth="1"/>
    <col min="8717" max="8717" width="38" customWidth="1"/>
    <col min="8718" max="8718" width="28.5546875" customWidth="1"/>
    <col min="8719" max="8719" width="15.44140625" bestFit="1" customWidth="1"/>
    <col min="8720" max="8720" width="26.5546875" customWidth="1"/>
    <col min="8721" max="8721" width="17.109375" customWidth="1"/>
    <col min="8723" max="8723" width="9.109375" customWidth="1"/>
    <col min="8724" max="8724" width="13.6640625" customWidth="1"/>
    <col min="8725" max="8725" width="20" bestFit="1" customWidth="1"/>
    <col min="8726" max="8726" width="35.5546875" customWidth="1"/>
    <col min="8727" max="8727" width="26.44140625" bestFit="1" customWidth="1"/>
    <col min="8728" max="8728" width="44.109375" customWidth="1"/>
    <col min="8961" max="8961" width="2" customWidth="1"/>
    <col min="8962" max="8962" width="3.5546875" bestFit="1" customWidth="1"/>
    <col min="8963" max="8963" width="14.88671875" bestFit="1" customWidth="1"/>
    <col min="8964" max="8964" width="10.5546875" bestFit="1" customWidth="1"/>
    <col min="8965" max="8965" width="33.44140625" bestFit="1" customWidth="1"/>
    <col min="8966" max="8966" width="33.6640625" customWidth="1"/>
    <col min="8967" max="8967" width="27.44140625" customWidth="1"/>
    <col min="8968" max="8968" width="17" customWidth="1"/>
    <col min="8969" max="8969" width="14.21875" customWidth="1"/>
    <col min="8970" max="8970" width="11.6640625" customWidth="1"/>
    <col min="8971" max="8971" width="12.88671875" bestFit="1" customWidth="1"/>
    <col min="8972" max="8972" width="17.44140625" customWidth="1"/>
    <col min="8973" max="8973" width="38" customWidth="1"/>
    <col min="8974" max="8974" width="28.5546875" customWidth="1"/>
    <col min="8975" max="8975" width="15.44140625" bestFit="1" customWidth="1"/>
    <col min="8976" max="8976" width="26.5546875" customWidth="1"/>
    <col min="8977" max="8977" width="17.109375" customWidth="1"/>
    <col min="8979" max="8979" width="9.109375" customWidth="1"/>
    <col min="8980" max="8980" width="13.6640625" customWidth="1"/>
    <col min="8981" max="8981" width="20" bestFit="1" customWidth="1"/>
    <col min="8982" max="8982" width="35.5546875" customWidth="1"/>
    <col min="8983" max="8983" width="26.44140625" bestFit="1" customWidth="1"/>
    <col min="8984" max="8984" width="44.109375" customWidth="1"/>
    <col min="9217" max="9217" width="2" customWidth="1"/>
    <col min="9218" max="9218" width="3.5546875" bestFit="1" customWidth="1"/>
    <col min="9219" max="9219" width="14.88671875" bestFit="1" customWidth="1"/>
    <col min="9220" max="9220" width="10.5546875" bestFit="1" customWidth="1"/>
    <col min="9221" max="9221" width="33.44140625" bestFit="1" customWidth="1"/>
    <col min="9222" max="9222" width="33.6640625" customWidth="1"/>
    <col min="9223" max="9223" width="27.44140625" customWidth="1"/>
    <col min="9224" max="9224" width="17" customWidth="1"/>
    <col min="9225" max="9225" width="14.21875" customWidth="1"/>
    <col min="9226" max="9226" width="11.6640625" customWidth="1"/>
    <col min="9227" max="9227" width="12.88671875" bestFit="1" customWidth="1"/>
    <col min="9228" max="9228" width="17.44140625" customWidth="1"/>
    <col min="9229" max="9229" width="38" customWidth="1"/>
    <col min="9230" max="9230" width="28.5546875" customWidth="1"/>
    <col min="9231" max="9231" width="15.44140625" bestFit="1" customWidth="1"/>
    <col min="9232" max="9232" width="26.5546875" customWidth="1"/>
    <col min="9233" max="9233" width="17.109375" customWidth="1"/>
    <col min="9235" max="9235" width="9.109375" customWidth="1"/>
    <col min="9236" max="9236" width="13.6640625" customWidth="1"/>
    <col min="9237" max="9237" width="20" bestFit="1" customWidth="1"/>
    <col min="9238" max="9238" width="35.5546875" customWidth="1"/>
    <col min="9239" max="9239" width="26.44140625" bestFit="1" customWidth="1"/>
    <col min="9240" max="9240" width="44.109375" customWidth="1"/>
    <col min="9473" max="9473" width="2" customWidth="1"/>
    <col min="9474" max="9474" width="3.5546875" bestFit="1" customWidth="1"/>
    <col min="9475" max="9475" width="14.88671875" bestFit="1" customWidth="1"/>
    <col min="9476" max="9476" width="10.5546875" bestFit="1" customWidth="1"/>
    <col min="9477" max="9477" width="33.44140625" bestFit="1" customWidth="1"/>
    <col min="9478" max="9478" width="33.6640625" customWidth="1"/>
    <col min="9479" max="9479" width="27.44140625" customWidth="1"/>
    <col min="9480" max="9480" width="17" customWidth="1"/>
    <col min="9481" max="9481" width="14.21875" customWidth="1"/>
    <col min="9482" max="9482" width="11.6640625" customWidth="1"/>
    <col min="9483" max="9483" width="12.88671875" bestFit="1" customWidth="1"/>
    <col min="9484" max="9484" width="17.44140625" customWidth="1"/>
    <col min="9485" max="9485" width="38" customWidth="1"/>
    <col min="9486" max="9486" width="28.5546875" customWidth="1"/>
    <col min="9487" max="9487" width="15.44140625" bestFit="1" customWidth="1"/>
    <col min="9488" max="9488" width="26.5546875" customWidth="1"/>
    <col min="9489" max="9489" width="17.109375" customWidth="1"/>
    <col min="9491" max="9491" width="9.109375" customWidth="1"/>
    <col min="9492" max="9492" width="13.6640625" customWidth="1"/>
    <col min="9493" max="9493" width="20" bestFit="1" customWidth="1"/>
    <col min="9494" max="9494" width="35.5546875" customWidth="1"/>
    <col min="9495" max="9495" width="26.44140625" bestFit="1" customWidth="1"/>
    <col min="9496" max="9496" width="44.109375" customWidth="1"/>
    <col min="9729" max="9729" width="2" customWidth="1"/>
    <col min="9730" max="9730" width="3.5546875" bestFit="1" customWidth="1"/>
    <col min="9731" max="9731" width="14.88671875" bestFit="1" customWidth="1"/>
    <col min="9732" max="9732" width="10.5546875" bestFit="1" customWidth="1"/>
    <col min="9733" max="9733" width="33.44140625" bestFit="1" customWidth="1"/>
    <col min="9734" max="9734" width="33.6640625" customWidth="1"/>
    <col min="9735" max="9735" width="27.44140625" customWidth="1"/>
    <col min="9736" max="9736" width="17" customWidth="1"/>
    <col min="9737" max="9737" width="14.21875" customWidth="1"/>
    <col min="9738" max="9738" width="11.6640625" customWidth="1"/>
    <col min="9739" max="9739" width="12.88671875" bestFit="1" customWidth="1"/>
    <col min="9740" max="9740" width="17.44140625" customWidth="1"/>
    <col min="9741" max="9741" width="38" customWidth="1"/>
    <col min="9742" max="9742" width="28.5546875" customWidth="1"/>
    <col min="9743" max="9743" width="15.44140625" bestFit="1" customWidth="1"/>
    <col min="9744" max="9744" width="26.5546875" customWidth="1"/>
    <col min="9745" max="9745" width="17.109375" customWidth="1"/>
    <col min="9747" max="9747" width="9.109375" customWidth="1"/>
    <col min="9748" max="9748" width="13.6640625" customWidth="1"/>
    <col min="9749" max="9749" width="20" bestFit="1" customWidth="1"/>
    <col min="9750" max="9750" width="35.5546875" customWidth="1"/>
    <col min="9751" max="9751" width="26.44140625" bestFit="1" customWidth="1"/>
    <col min="9752" max="9752" width="44.109375" customWidth="1"/>
    <col min="9985" max="9985" width="2" customWidth="1"/>
    <col min="9986" max="9986" width="3.5546875" bestFit="1" customWidth="1"/>
    <col min="9987" max="9987" width="14.88671875" bestFit="1" customWidth="1"/>
    <col min="9988" max="9988" width="10.5546875" bestFit="1" customWidth="1"/>
    <col min="9989" max="9989" width="33.44140625" bestFit="1" customWidth="1"/>
    <col min="9990" max="9990" width="33.6640625" customWidth="1"/>
    <col min="9991" max="9991" width="27.44140625" customWidth="1"/>
    <col min="9992" max="9992" width="17" customWidth="1"/>
    <col min="9993" max="9993" width="14.21875" customWidth="1"/>
    <col min="9994" max="9994" width="11.6640625" customWidth="1"/>
    <col min="9995" max="9995" width="12.88671875" bestFit="1" customWidth="1"/>
    <col min="9996" max="9996" width="17.44140625" customWidth="1"/>
    <col min="9997" max="9997" width="38" customWidth="1"/>
    <col min="9998" max="9998" width="28.5546875" customWidth="1"/>
    <col min="9999" max="9999" width="15.44140625" bestFit="1" customWidth="1"/>
    <col min="10000" max="10000" width="26.5546875" customWidth="1"/>
    <col min="10001" max="10001" width="17.109375" customWidth="1"/>
    <col min="10003" max="10003" width="9.109375" customWidth="1"/>
    <col min="10004" max="10004" width="13.6640625" customWidth="1"/>
    <col min="10005" max="10005" width="20" bestFit="1" customWidth="1"/>
    <col min="10006" max="10006" width="35.5546875" customWidth="1"/>
    <col min="10007" max="10007" width="26.44140625" bestFit="1" customWidth="1"/>
    <col min="10008" max="10008" width="44.109375" customWidth="1"/>
    <col min="10241" max="10241" width="2" customWidth="1"/>
    <col min="10242" max="10242" width="3.5546875" bestFit="1" customWidth="1"/>
    <col min="10243" max="10243" width="14.88671875" bestFit="1" customWidth="1"/>
    <col min="10244" max="10244" width="10.5546875" bestFit="1" customWidth="1"/>
    <col min="10245" max="10245" width="33.44140625" bestFit="1" customWidth="1"/>
    <col min="10246" max="10246" width="33.6640625" customWidth="1"/>
    <col min="10247" max="10247" width="27.44140625" customWidth="1"/>
    <col min="10248" max="10248" width="17" customWidth="1"/>
    <col min="10249" max="10249" width="14.21875" customWidth="1"/>
    <col min="10250" max="10250" width="11.6640625" customWidth="1"/>
    <col min="10251" max="10251" width="12.88671875" bestFit="1" customWidth="1"/>
    <col min="10252" max="10252" width="17.44140625" customWidth="1"/>
    <col min="10253" max="10253" width="38" customWidth="1"/>
    <col min="10254" max="10254" width="28.5546875" customWidth="1"/>
    <col min="10255" max="10255" width="15.44140625" bestFit="1" customWidth="1"/>
    <col min="10256" max="10256" width="26.5546875" customWidth="1"/>
    <col min="10257" max="10257" width="17.109375" customWidth="1"/>
    <col min="10259" max="10259" width="9.109375" customWidth="1"/>
    <col min="10260" max="10260" width="13.6640625" customWidth="1"/>
    <col min="10261" max="10261" width="20" bestFit="1" customWidth="1"/>
    <col min="10262" max="10262" width="35.5546875" customWidth="1"/>
    <col min="10263" max="10263" width="26.44140625" bestFit="1" customWidth="1"/>
    <col min="10264" max="10264" width="44.109375" customWidth="1"/>
    <col min="10497" max="10497" width="2" customWidth="1"/>
    <col min="10498" max="10498" width="3.5546875" bestFit="1" customWidth="1"/>
    <col min="10499" max="10499" width="14.88671875" bestFit="1" customWidth="1"/>
    <col min="10500" max="10500" width="10.5546875" bestFit="1" customWidth="1"/>
    <col min="10501" max="10501" width="33.44140625" bestFit="1" customWidth="1"/>
    <col min="10502" max="10502" width="33.6640625" customWidth="1"/>
    <col min="10503" max="10503" width="27.44140625" customWidth="1"/>
    <col min="10504" max="10504" width="17" customWidth="1"/>
    <col min="10505" max="10505" width="14.21875" customWidth="1"/>
    <col min="10506" max="10506" width="11.6640625" customWidth="1"/>
    <col min="10507" max="10507" width="12.88671875" bestFit="1" customWidth="1"/>
    <col min="10508" max="10508" width="17.44140625" customWidth="1"/>
    <col min="10509" max="10509" width="38" customWidth="1"/>
    <col min="10510" max="10510" width="28.5546875" customWidth="1"/>
    <col min="10511" max="10511" width="15.44140625" bestFit="1" customWidth="1"/>
    <col min="10512" max="10512" width="26.5546875" customWidth="1"/>
    <col min="10513" max="10513" width="17.109375" customWidth="1"/>
    <col min="10515" max="10515" width="9.109375" customWidth="1"/>
    <col min="10516" max="10516" width="13.6640625" customWidth="1"/>
    <col min="10517" max="10517" width="20" bestFit="1" customWidth="1"/>
    <col min="10518" max="10518" width="35.5546875" customWidth="1"/>
    <col min="10519" max="10519" width="26.44140625" bestFit="1" customWidth="1"/>
    <col min="10520" max="10520" width="44.109375" customWidth="1"/>
    <col min="10753" max="10753" width="2" customWidth="1"/>
    <col min="10754" max="10754" width="3.5546875" bestFit="1" customWidth="1"/>
    <col min="10755" max="10755" width="14.88671875" bestFit="1" customWidth="1"/>
    <col min="10756" max="10756" width="10.5546875" bestFit="1" customWidth="1"/>
    <col min="10757" max="10757" width="33.44140625" bestFit="1" customWidth="1"/>
    <col min="10758" max="10758" width="33.6640625" customWidth="1"/>
    <col min="10759" max="10759" width="27.44140625" customWidth="1"/>
    <col min="10760" max="10760" width="17" customWidth="1"/>
    <col min="10761" max="10761" width="14.21875" customWidth="1"/>
    <col min="10762" max="10762" width="11.6640625" customWidth="1"/>
    <col min="10763" max="10763" width="12.88671875" bestFit="1" customWidth="1"/>
    <col min="10764" max="10764" width="17.44140625" customWidth="1"/>
    <col min="10765" max="10765" width="38" customWidth="1"/>
    <col min="10766" max="10766" width="28.5546875" customWidth="1"/>
    <col min="10767" max="10767" width="15.44140625" bestFit="1" customWidth="1"/>
    <col min="10768" max="10768" width="26.5546875" customWidth="1"/>
    <col min="10769" max="10769" width="17.109375" customWidth="1"/>
    <col min="10771" max="10771" width="9.109375" customWidth="1"/>
    <col min="10772" max="10772" width="13.6640625" customWidth="1"/>
    <col min="10773" max="10773" width="20" bestFit="1" customWidth="1"/>
    <col min="10774" max="10774" width="35.5546875" customWidth="1"/>
    <col min="10775" max="10775" width="26.44140625" bestFit="1" customWidth="1"/>
    <col min="10776" max="10776" width="44.109375" customWidth="1"/>
    <col min="11009" max="11009" width="2" customWidth="1"/>
    <col min="11010" max="11010" width="3.5546875" bestFit="1" customWidth="1"/>
    <col min="11011" max="11011" width="14.88671875" bestFit="1" customWidth="1"/>
    <col min="11012" max="11012" width="10.5546875" bestFit="1" customWidth="1"/>
    <col min="11013" max="11013" width="33.44140625" bestFit="1" customWidth="1"/>
    <col min="11014" max="11014" width="33.6640625" customWidth="1"/>
    <col min="11015" max="11015" width="27.44140625" customWidth="1"/>
    <col min="11016" max="11016" width="17" customWidth="1"/>
    <col min="11017" max="11017" width="14.21875" customWidth="1"/>
    <col min="11018" max="11018" width="11.6640625" customWidth="1"/>
    <col min="11019" max="11019" width="12.88671875" bestFit="1" customWidth="1"/>
    <col min="11020" max="11020" width="17.44140625" customWidth="1"/>
    <col min="11021" max="11021" width="38" customWidth="1"/>
    <col min="11022" max="11022" width="28.5546875" customWidth="1"/>
    <col min="11023" max="11023" width="15.44140625" bestFit="1" customWidth="1"/>
    <col min="11024" max="11024" width="26.5546875" customWidth="1"/>
    <col min="11025" max="11025" width="17.109375" customWidth="1"/>
    <col min="11027" max="11027" width="9.109375" customWidth="1"/>
    <col min="11028" max="11028" width="13.6640625" customWidth="1"/>
    <col min="11029" max="11029" width="20" bestFit="1" customWidth="1"/>
    <col min="11030" max="11030" width="35.5546875" customWidth="1"/>
    <col min="11031" max="11031" width="26.44140625" bestFit="1" customWidth="1"/>
    <col min="11032" max="11032" width="44.109375" customWidth="1"/>
    <col min="11265" max="11265" width="2" customWidth="1"/>
    <col min="11266" max="11266" width="3.5546875" bestFit="1" customWidth="1"/>
    <col min="11267" max="11267" width="14.88671875" bestFit="1" customWidth="1"/>
    <col min="11268" max="11268" width="10.5546875" bestFit="1" customWidth="1"/>
    <col min="11269" max="11269" width="33.44140625" bestFit="1" customWidth="1"/>
    <col min="11270" max="11270" width="33.6640625" customWidth="1"/>
    <col min="11271" max="11271" width="27.44140625" customWidth="1"/>
    <col min="11272" max="11272" width="17" customWidth="1"/>
    <col min="11273" max="11273" width="14.21875" customWidth="1"/>
    <col min="11274" max="11274" width="11.6640625" customWidth="1"/>
    <col min="11275" max="11275" width="12.88671875" bestFit="1" customWidth="1"/>
    <col min="11276" max="11276" width="17.44140625" customWidth="1"/>
    <col min="11277" max="11277" width="38" customWidth="1"/>
    <col min="11278" max="11278" width="28.5546875" customWidth="1"/>
    <col min="11279" max="11279" width="15.44140625" bestFit="1" customWidth="1"/>
    <col min="11280" max="11280" width="26.5546875" customWidth="1"/>
    <col min="11281" max="11281" width="17.109375" customWidth="1"/>
    <col min="11283" max="11283" width="9.109375" customWidth="1"/>
    <col min="11284" max="11284" width="13.6640625" customWidth="1"/>
    <col min="11285" max="11285" width="20" bestFit="1" customWidth="1"/>
    <col min="11286" max="11286" width="35.5546875" customWidth="1"/>
    <col min="11287" max="11287" width="26.44140625" bestFit="1" customWidth="1"/>
    <col min="11288" max="11288" width="44.109375" customWidth="1"/>
    <col min="11521" max="11521" width="2" customWidth="1"/>
    <col min="11522" max="11522" width="3.5546875" bestFit="1" customWidth="1"/>
    <col min="11523" max="11523" width="14.88671875" bestFit="1" customWidth="1"/>
    <col min="11524" max="11524" width="10.5546875" bestFit="1" customWidth="1"/>
    <col min="11525" max="11525" width="33.44140625" bestFit="1" customWidth="1"/>
    <col min="11526" max="11526" width="33.6640625" customWidth="1"/>
    <col min="11527" max="11527" width="27.44140625" customWidth="1"/>
    <col min="11528" max="11528" width="17" customWidth="1"/>
    <col min="11529" max="11529" width="14.21875" customWidth="1"/>
    <col min="11530" max="11530" width="11.6640625" customWidth="1"/>
    <col min="11531" max="11531" width="12.88671875" bestFit="1" customWidth="1"/>
    <col min="11532" max="11532" width="17.44140625" customWidth="1"/>
    <col min="11533" max="11533" width="38" customWidth="1"/>
    <col min="11534" max="11534" width="28.5546875" customWidth="1"/>
    <col min="11535" max="11535" width="15.44140625" bestFit="1" customWidth="1"/>
    <col min="11536" max="11536" width="26.5546875" customWidth="1"/>
    <col min="11537" max="11537" width="17.109375" customWidth="1"/>
    <col min="11539" max="11539" width="9.109375" customWidth="1"/>
    <col min="11540" max="11540" width="13.6640625" customWidth="1"/>
    <col min="11541" max="11541" width="20" bestFit="1" customWidth="1"/>
    <col min="11542" max="11542" width="35.5546875" customWidth="1"/>
    <col min="11543" max="11543" width="26.44140625" bestFit="1" customWidth="1"/>
    <col min="11544" max="11544" width="44.109375" customWidth="1"/>
    <col min="11777" max="11777" width="2" customWidth="1"/>
    <col min="11778" max="11778" width="3.5546875" bestFit="1" customWidth="1"/>
    <col min="11779" max="11779" width="14.88671875" bestFit="1" customWidth="1"/>
    <col min="11780" max="11780" width="10.5546875" bestFit="1" customWidth="1"/>
    <col min="11781" max="11781" width="33.44140625" bestFit="1" customWidth="1"/>
    <col min="11782" max="11782" width="33.6640625" customWidth="1"/>
    <col min="11783" max="11783" width="27.44140625" customWidth="1"/>
    <col min="11784" max="11784" width="17" customWidth="1"/>
    <col min="11785" max="11785" width="14.21875" customWidth="1"/>
    <col min="11786" max="11786" width="11.6640625" customWidth="1"/>
    <col min="11787" max="11787" width="12.88671875" bestFit="1" customWidth="1"/>
    <col min="11788" max="11788" width="17.44140625" customWidth="1"/>
    <col min="11789" max="11789" width="38" customWidth="1"/>
    <col min="11790" max="11790" width="28.5546875" customWidth="1"/>
    <col min="11791" max="11791" width="15.44140625" bestFit="1" customWidth="1"/>
    <col min="11792" max="11792" width="26.5546875" customWidth="1"/>
    <col min="11793" max="11793" width="17.109375" customWidth="1"/>
    <col min="11795" max="11795" width="9.109375" customWidth="1"/>
    <col min="11796" max="11796" width="13.6640625" customWidth="1"/>
    <col min="11797" max="11797" width="20" bestFit="1" customWidth="1"/>
    <col min="11798" max="11798" width="35.5546875" customWidth="1"/>
    <col min="11799" max="11799" width="26.44140625" bestFit="1" customWidth="1"/>
    <col min="11800" max="11800" width="44.109375" customWidth="1"/>
    <col min="12033" max="12033" width="2" customWidth="1"/>
    <col min="12034" max="12034" width="3.5546875" bestFit="1" customWidth="1"/>
    <col min="12035" max="12035" width="14.88671875" bestFit="1" customWidth="1"/>
    <col min="12036" max="12036" width="10.5546875" bestFit="1" customWidth="1"/>
    <col min="12037" max="12037" width="33.44140625" bestFit="1" customWidth="1"/>
    <col min="12038" max="12038" width="33.6640625" customWidth="1"/>
    <col min="12039" max="12039" width="27.44140625" customWidth="1"/>
    <col min="12040" max="12040" width="17" customWidth="1"/>
    <col min="12041" max="12041" width="14.21875" customWidth="1"/>
    <col min="12042" max="12042" width="11.6640625" customWidth="1"/>
    <col min="12043" max="12043" width="12.88671875" bestFit="1" customWidth="1"/>
    <col min="12044" max="12044" width="17.44140625" customWidth="1"/>
    <col min="12045" max="12045" width="38" customWidth="1"/>
    <col min="12046" max="12046" width="28.5546875" customWidth="1"/>
    <col min="12047" max="12047" width="15.44140625" bestFit="1" customWidth="1"/>
    <col min="12048" max="12048" width="26.5546875" customWidth="1"/>
    <col min="12049" max="12049" width="17.109375" customWidth="1"/>
    <col min="12051" max="12051" width="9.109375" customWidth="1"/>
    <col min="12052" max="12052" width="13.6640625" customWidth="1"/>
    <col min="12053" max="12053" width="20" bestFit="1" customWidth="1"/>
    <col min="12054" max="12054" width="35.5546875" customWidth="1"/>
    <col min="12055" max="12055" width="26.44140625" bestFit="1" customWidth="1"/>
    <col min="12056" max="12056" width="44.109375" customWidth="1"/>
    <col min="12289" max="12289" width="2" customWidth="1"/>
    <col min="12290" max="12290" width="3.5546875" bestFit="1" customWidth="1"/>
    <col min="12291" max="12291" width="14.88671875" bestFit="1" customWidth="1"/>
    <col min="12292" max="12292" width="10.5546875" bestFit="1" customWidth="1"/>
    <col min="12293" max="12293" width="33.44140625" bestFit="1" customWidth="1"/>
    <col min="12294" max="12294" width="33.6640625" customWidth="1"/>
    <col min="12295" max="12295" width="27.44140625" customWidth="1"/>
    <col min="12296" max="12296" width="17" customWidth="1"/>
    <col min="12297" max="12297" width="14.21875" customWidth="1"/>
    <col min="12298" max="12298" width="11.6640625" customWidth="1"/>
    <col min="12299" max="12299" width="12.88671875" bestFit="1" customWidth="1"/>
    <col min="12300" max="12300" width="17.44140625" customWidth="1"/>
    <col min="12301" max="12301" width="38" customWidth="1"/>
    <col min="12302" max="12302" width="28.5546875" customWidth="1"/>
    <col min="12303" max="12303" width="15.44140625" bestFit="1" customWidth="1"/>
    <col min="12304" max="12304" width="26.5546875" customWidth="1"/>
    <col min="12305" max="12305" width="17.109375" customWidth="1"/>
    <col min="12307" max="12307" width="9.109375" customWidth="1"/>
    <col min="12308" max="12308" width="13.6640625" customWidth="1"/>
    <col min="12309" max="12309" width="20" bestFit="1" customWidth="1"/>
    <col min="12310" max="12310" width="35.5546875" customWidth="1"/>
    <col min="12311" max="12311" width="26.44140625" bestFit="1" customWidth="1"/>
    <col min="12312" max="12312" width="44.109375" customWidth="1"/>
    <col min="12545" max="12545" width="2" customWidth="1"/>
    <col min="12546" max="12546" width="3.5546875" bestFit="1" customWidth="1"/>
    <col min="12547" max="12547" width="14.88671875" bestFit="1" customWidth="1"/>
    <col min="12548" max="12548" width="10.5546875" bestFit="1" customWidth="1"/>
    <col min="12549" max="12549" width="33.44140625" bestFit="1" customWidth="1"/>
    <col min="12550" max="12550" width="33.6640625" customWidth="1"/>
    <col min="12551" max="12551" width="27.44140625" customWidth="1"/>
    <col min="12552" max="12552" width="17" customWidth="1"/>
    <col min="12553" max="12553" width="14.21875" customWidth="1"/>
    <col min="12554" max="12554" width="11.6640625" customWidth="1"/>
    <col min="12555" max="12555" width="12.88671875" bestFit="1" customWidth="1"/>
    <col min="12556" max="12556" width="17.44140625" customWidth="1"/>
    <col min="12557" max="12557" width="38" customWidth="1"/>
    <col min="12558" max="12558" width="28.5546875" customWidth="1"/>
    <col min="12559" max="12559" width="15.44140625" bestFit="1" customWidth="1"/>
    <col min="12560" max="12560" width="26.5546875" customWidth="1"/>
    <col min="12561" max="12561" width="17.109375" customWidth="1"/>
    <col min="12563" max="12563" width="9.109375" customWidth="1"/>
    <col min="12564" max="12564" width="13.6640625" customWidth="1"/>
    <col min="12565" max="12565" width="20" bestFit="1" customWidth="1"/>
    <col min="12566" max="12566" width="35.5546875" customWidth="1"/>
    <col min="12567" max="12567" width="26.44140625" bestFit="1" customWidth="1"/>
    <col min="12568" max="12568" width="44.109375" customWidth="1"/>
    <col min="12801" max="12801" width="2" customWidth="1"/>
    <col min="12802" max="12802" width="3.5546875" bestFit="1" customWidth="1"/>
    <col min="12803" max="12803" width="14.88671875" bestFit="1" customWidth="1"/>
    <col min="12804" max="12804" width="10.5546875" bestFit="1" customWidth="1"/>
    <col min="12805" max="12805" width="33.44140625" bestFit="1" customWidth="1"/>
    <col min="12806" max="12806" width="33.6640625" customWidth="1"/>
    <col min="12807" max="12807" width="27.44140625" customWidth="1"/>
    <col min="12808" max="12808" width="17" customWidth="1"/>
    <col min="12809" max="12809" width="14.21875" customWidth="1"/>
    <col min="12810" max="12810" width="11.6640625" customWidth="1"/>
    <col min="12811" max="12811" width="12.88671875" bestFit="1" customWidth="1"/>
    <col min="12812" max="12812" width="17.44140625" customWidth="1"/>
    <col min="12813" max="12813" width="38" customWidth="1"/>
    <col min="12814" max="12814" width="28.5546875" customWidth="1"/>
    <col min="12815" max="12815" width="15.44140625" bestFit="1" customWidth="1"/>
    <col min="12816" max="12816" width="26.5546875" customWidth="1"/>
    <col min="12817" max="12817" width="17.109375" customWidth="1"/>
    <col min="12819" max="12819" width="9.109375" customWidth="1"/>
    <col min="12820" max="12820" width="13.6640625" customWidth="1"/>
    <col min="12821" max="12821" width="20" bestFit="1" customWidth="1"/>
    <col min="12822" max="12822" width="35.5546875" customWidth="1"/>
    <col min="12823" max="12823" width="26.44140625" bestFit="1" customWidth="1"/>
    <col min="12824" max="12824" width="44.109375" customWidth="1"/>
    <col min="13057" max="13057" width="2" customWidth="1"/>
    <col min="13058" max="13058" width="3.5546875" bestFit="1" customWidth="1"/>
    <col min="13059" max="13059" width="14.88671875" bestFit="1" customWidth="1"/>
    <col min="13060" max="13060" width="10.5546875" bestFit="1" customWidth="1"/>
    <col min="13061" max="13061" width="33.44140625" bestFit="1" customWidth="1"/>
    <col min="13062" max="13062" width="33.6640625" customWidth="1"/>
    <col min="13063" max="13063" width="27.44140625" customWidth="1"/>
    <col min="13064" max="13064" width="17" customWidth="1"/>
    <col min="13065" max="13065" width="14.21875" customWidth="1"/>
    <col min="13066" max="13066" width="11.6640625" customWidth="1"/>
    <col min="13067" max="13067" width="12.88671875" bestFit="1" customWidth="1"/>
    <col min="13068" max="13068" width="17.44140625" customWidth="1"/>
    <col min="13069" max="13069" width="38" customWidth="1"/>
    <col min="13070" max="13070" width="28.5546875" customWidth="1"/>
    <col min="13071" max="13071" width="15.44140625" bestFit="1" customWidth="1"/>
    <col min="13072" max="13072" width="26.5546875" customWidth="1"/>
    <col min="13073" max="13073" width="17.109375" customWidth="1"/>
    <col min="13075" max="13075" width="9.109375" customWidth="1"/>
    <col min="13076" max="13076" width="13.6640625" customWidth="1"/>
    <col min="13077" max="13077" width="20" bestFit="1" customWidth="1"/>
    <col min="13078" max="13078" width="35.5546875" customWidth="1"/>
    <col min="13079" max="13079" width="26.44140625" bestFit="1" customWidth="1"/>
    <col min="13080" max="13080" width="44.109375" customWidth="1"/>
    <col min="13313" max="13313" width="2" customWidth="1"/>
    <col min="13314" max="13314" width="3.5546875" bestFit="1" customWidth="1"/>
    <col min="13315" max="13315" width="14.88671875" bestFit="1" customWidth="1"/>
    <col min="13316" max="13316" width="10.5546875" bestFit="1" customWidth="1"/>
    <col min="13317" max="13317" width="33.44140625" bestFit="1" customWidth="1"/>
    <col min="13318" max="13318" width="33.6640625" customWidth="1"/>
    <col min="13319" max="13319" width="27.44140625" customWidth="1"/>
    <col min="13320" max="13320" width="17" customWidth="1"/>
    <col min="13321" max="13321" width="14.21875" customWidth="1"/>
    <col min="13322" max="13322" width="11.6640625" customWidth="1"/>
    <col min="13323" max="13323" width="12.88671875" bestFit="1" customWidth="1"/>
    <col min="13324" max="13324" width="17.44140625" customWidth="1"/>
    <col min="13325" max="13325" width="38" customWidth="1"/>
    <col min="13326" max="13326" width="28.5546875" customWidth="1"/>
    <col min="13327" max="13327" width="15.44140625" bestFit="1" customWidth="1"/>
    <col min="13328" max="13328" width="26.5546875" customWidth="1"/>
    <col min="13329" max="13329" width="17.109375" customWidth="1"/>
    <col min="13331" max="13331" width="9.109375" customWidth="1"/>
    <col min="13332" max="13332" width="13.6640625" customWidth="1"/>
    <col min="13333" max="13333" width="20" bestFit="1" customWidth="1"/>
    <col min="13334" max="13334" width="35.5546875" customWidth="1"/>
    <col min="13335" max="13335" width="26.44140625" bestFit="1" customWidth="1"/>
    <col min="13336" max="13336" width="44.109375" customWidth="1"/>
    <col min="13569" max="13569" width="2" customWidth="1"/>
    <col min="13570" max="13570" width="3.5546875" bestFit="1" customWidth="1"/>
    <col min="13571" max="13571" width="14.88671875" bestFit="1" customWidth="1"/>
    <col min="13572" max="13572" width="10.5546875" bestFit="1" customWidth="1"/>
    <col min="13573" max="13573" width="33.44140625" bestFit="1" customWidth="1"/>
    <col min="13574" max="13574" width="33.6640625" customWidth="1"/>
    <col min="13575" max="13575" width="27.44140625" customWidth="1"/>
    <col min="13576" max="13576" width="17" customWidth="1"/>
    <col min="13577" max="13577" width="14.21875" customWidth="1"/>
    <col min="13578" max="13578" width="11.6640625" customWidth="1"/>
    <col min="13579" max="13579" width="12.88671875" bestFit="1" customWidth="1"/>
    <col min="13580" max="13580" width="17.44140625" customWidth="1"/>
    <col min="13581" max="13581" width="38" customWidth="1"/>
    <col min="13582" max="13582" width="28.5546875" customWidth="1"/>
    <col min="13583" max="13583" width="15.44140625" bestFit="1" customWidth="1"/>
    <col min="13584" max="13584" width="26.5546875" customWidth="1"/>
    <col min="13585" max="13585" width="17.109375" customWidth="1"/>
    <col min="13587" max="13587" width="9.109375" customWidth="1"/>
    <col min="13588" max="13588" width="13.6640625" customWidth="1"/>
    <col min="13589" max="13589" width="20" bestFit="1" customWidth="1"/>
    <col min="13590" max="13590" width="35.5546875" customWidth="1"/>
    <col min="13591" max="13591" width="26.44140625" bestFit="1" customWidth="1"/>
    <col min="13592" max="13592" width="44.109375" customWidth="1"/>
    <col min="13825" max="13825" width="2" customWidth="1"/>
    <col min="13826" max="13826" width="3.5546875" bestFit="1" customWidth="1"/>
    <col min="13827" max="13827" width="14.88671875" bestFit="1" customWidth="1"/>
    <col min="13828" max="13828" width="10.5546875" bestFit="1" customWidth="1"/>
    <col min="13829" max="13829" width="33.44140625" bestFit="1" customWidth="1"/>
    <col min="13830" max="13830" width="33.6640625" customWidth="1"/>
    <col min="13831" max="13831" width="27.44140625" customWidth="1"/>
    <col min="13832" max="13832" width="17" customWidth="1"/>
    <col min="13833" max="13833" width="14.21875" customWidth="1"/>
    <col min="13834" max="13834" width="11.6640625" customWidth="1"/>
    <col min="13835" max="13835" width="12.88671875" bestFit="1" customWidth="1"/>
    <col min="13836" max="13836" width="17.44140625" customWidth="1"/>
    <col min="13837" max="13837" width="38" customWidth="1"/>
    <col min="13838" max="13838" width="28.5546875" customWidth="1"/>
    <col min="13839" max="13839" width="15.44140625" bestFit="1" customWidth="1"/>
    <col min="13840" max="13840" width="26.5546875" customWidth="1"/>
    <col min="13841" max="13841" width="17.109375" customWidth="1"/>
    <col min="13843" max="13843" width="9.109375" customWidth="1"/>
    <col min="13844" max="13844" width="13.6640625" customWidth="1"/>
    <col min="13845" max="13845" width="20" bestFit="1" customWidth="1"/>
    <col min="13846" max="13846" width="35.5546875" customWidth="1"/>
    <col min="13847" max="13847" width="26.44140625" bestFit="1" customWidth="1"/>
    <col min="13848" max="13848" width="44.109375" customWidth="1"/>
    <col min="14081" max="14081" width="2" customWidth="1"/>
    <col min="14082" max="14082" width="3.5546875" bestFit="1" customWidth="1"/>
    <col min="14083" max="14083" width="14.88671875" bestFit="1" customWidth="1"/>
    <col min="14084" max="14084" width="10.5546875" bestFit="1" customWidth="1"/>
    <col min="14085" max="14085" width="33.44140625" bestFit="1" customWidth="1"/>
    <col min="14086" max="14086" width="33.6640625" customWidth="1"/>
    <col min="14087" max="14087" width="27.44140625" customWidth="1"/>
    <col min="14088" max="14088" width="17" customWidth="1"/>
    <col min="14089" max="14089" width="14.21875" customWidth="1"/>
    <col min="14090" max="14090" width="11.6640625" customWidth="1"/>
    <col min="14091" max="14091" width="12.88671875" bestFit="1" customWidth="1"/>
    <col min="14092" max="14092" width="17.44140625" customWidth="1"/>
    <col min="14093" max="14093" width="38" customWidth="1"/>
    <col min="14094" max="14094" width="28.5546875" customWidth="1"/>
    <col min="14095" max="14095" width="15.44140625" bestFit="1" customWidth="1"/>
    <col min="14096" max="14096" width="26.5546875" customWidth="1"/>
    <col min="14097" max="14097" width="17.109375" customWidth="1"/>
    <col min="14099" max="14099" width="9.109375" customWidth="1"/>
    <col min="14100" max="14100" width="13.6640625" customWidth="1"/>
    <col min="14101" max="14101" width="20" bestFit="1" customWidth="1"/>
    <col min="14102" max="14102" width="35.5546875" customWidth="1"/>
    <col min="14103" max="14103" width="26.44140625" bestFit="1" customWidth="1"/>
    <col min="14104" max="14104" width="44.109375" customWidth="1"/>
    <col min="14337" max="14337" width="2" customWidth="1"/>
    <col min="14338" max="14338" width="3.5546875" bestFit="1" customWidth="1"/>
    <col min="14339" max="14339" width="14.88671875" bestFit="1" customWidth="1"/>
    <col min="14340" max="14340" width="10.5546875" bestFit="1" customWidth="1"/>
    <col min="14341" max="14341" width="33.44140625" bestFit="1" customWidth="1"/>
    <col min="14342" max="14342" width="33.6640625" customWidth="1"/>
    <col min="14343" max="14343" width="27.44140625" customWidth="1"/>
    <col min="14344" max="14344" width="17" customWidth="1"/>
    <col min="14345" max="14345" width="14.21875" customWidth="1"/>
    <col min="14346" max="14346" width="11.6640625" customWidth="1"/>
    <col min="14347" max="14347" width="12.88671875" bestFit="1" customWidth="1"/>
    <col min="14348" max="14348" width="17.44140625" customWidth="1"/>
    <col min="14349" max="14349" width="38" customWidth="1"/>
    <col min="14350" max="14350" width="28.5546875" customWidth="1"/>
    <col min="14351" max="14351" width="15.44140625" bestFit="1" customWidth="1"/>
    <col min="14352" max="14352" width="26.5546875" customWidth="1"/>
    <col min="14353" max="14353" width="17.109375" customWidth="1"/>
    <col min="14355" max="14355" width="9.109375" customWidth="1"/>
    <col min="14356" max="14356" width="13.6640625" customWidth="1"/>
    <col min="14357" max="14357" width="20" bestFit="1" customWidth="1"/>
    <col min="14358" max="14358" width="35.5546875" customWidth="1"/>
    <col min="14359" max="14359" width="26.44140625" bestFit="1" customWidth="1"/>
    <col min="14360" max="14360" width="44.109375" customWidth="1"/>
    <col min="14593" max="14593" width="2" customWidth="1"/>
    <col min="14594" max="14594" width="3.5546875" bestFit="1" customWidth="1"/>
    <col min="14595" max="14595" width="14.88671875" bestFit="1" customWidth="1"/>
    <col min="14596" max="14596" width="10.5546875" bestFit="1" customWidth="1"/>
    <col min="14597" max="14597" width="33.44140625" bestFit="1" customWidth="1"/>
    <col min="14598" max="14598" width="33.6640625" customWidth="1"/>
    <col min="14599" max="14599" width="27.44140625" customWidth="1"/>
    <col min="14600" max="14600" width="17" customWidth="1"/>
    <col min="14601" max="14601" width="14.21875" customWidth="1"/>
    <col min="14602" max="14602" width="11.6640625" customWidth="1"/>
    <col min="14603" max="14603" width="12.88671875" bestFit="1" customWidth="1"/>
    <col min="14604" max="14604" width="17.44140625" customWidth="1"/>
    <col min="14605" max="14605" width="38" customWidth="1"/>
    <col min="14606" max="14606" width="28.5546875" customWidth="1"/>
    <col min="14607" max="14607" width="15.44140625" bestFit="1" customWidth="1"/>
    <col min="14608" max="14608" width="26.5546875" customWidth="1"/>
    <col min="14609" max="14609" width="17.109375" customWidth="1"/>
    <col min="14611" max="14611" width="9.109375" customWidth="1"/>
    <col min="14612" max="14612" width="13.6640625" customWidth="1"/>
    <col min="14613" max="14613" width="20" bestFit="1" customWidth="1"/>
    <col min="14614" max="14614" width="35.5546875" customWidth="1"/>
    <col min="14615" max="14615" width="26.44140625" bestFit="1" customWidth="1"/>
    <col min="14616" max="14616" width="44.109375" customWidth="1"/>
    <col min="14849" max="14849" width="2" customWidth="1"/>
    <col min="14850" max="14850" width="3.5546875" bestFit="1" customWidth="1"/>
    <col min="14851" max="14851" width="14.88671875" bestFit="1" customWidth="1"/>
    <col min="14852" max="14852" width="10.5546875" bestFit="1" customWidth="1"/>
    <col min="14853" max="14853" width="33.44140625" bestFit="1" customWidth="1"/>
    <col min="14854" max="14854" width="33.6640625" customWidth="1"/>
    <col min="14855" max="14855" width="27.44140625" customWidth="1"/>
    <col min="14856" max="14856" width="17" customWidth="1"/>
    <col min="14857" max="14857" width="14.21875" customWidth="1"/>
    <col min="14858" max="14858" width="11.6640625" customWidth="1"/>
    <col min="14859" max="14859" width="12.88671875" bestFit="1" customWidth="1"/>
    <col min="14860" max="14860" width="17.44140625" customWidth="1"/>
    <col min="14861" max="14861" width="38" customWidth="1"/>
    <col min="14862" max="14862" width="28.5546875" customWidth="1"/>
    <col min="14863" max="14863" width="15.44140625" bestFit="1" customWidth="1"/>
    <col min="14864" max="14864" width="26.5546875" customWidth="1"/>
    <col min="14865" max="14865" width="17.109375" customWidth="1"/>
    <col min="14867" max="14867" width="9.109375" customWidth="1"/>
    <col min="14868" max="14868" width="13.6640625" customWidth="1"/>
    <col min="14869" max="14869" width="20" bestFit="1" customWidth="1"/>
    <col min="14870" max="14870" width="35.5546875" customWidth="1"/>
    <col min="14871" max="14871" width="26.44140625" bestFit="1" customWidth="1"/>
    <col min="14872" max="14872" width="44.109375" customWidth="1"/>
    <col min="15105" max="15105" width="2" customWidth="1"/>
    <col min="15106" max="15106" width="3.5546875" bestFit="1" customWidth="1"/>
    <col min="15107" max="15107" width="14.88671875" bestFit="1" customWidth="1"/>
    <col min="15108" max="15108" width="10.5546875" bestFit="1" customWidth="1"/>
    <col min="15109" max="15109" width="33.44140625" bestFit="1" customWidth="1"/>
    <col min="15110" max="15110" width="33.6640625" customWidth="1"/>
    <col min="15111" max="15111" width="27.44140625" customWidth="1"/>
    <col min="15112" max="15112" width="17" customWidth="1"/>
    <col min="15113" max="15113" width="14.21875" customWidth="1"/>
    <col min="15114" max="15114" width="11.6640625" customWidth="1"/>
    <col min="15115" max="15115" width="12.88671875" bestFit="1" customWidth="1"/>
    <col min="15116" max="15116" width="17.44140625" customWidth="1"/>
    <col min="15117" max="15117" width="38" customWidth="1"/>
    <col min="15118" max="15118" width="28.5546875" customWidth="1"/>
    <col min="15119" max="15119" width="15.44140625" bestFit="1" customWidth="1"/>
    <col min="15120" max="15120" width="26.5546875" customWidth="1"/>
    <col min="15121" max="15121" width="17.109375" customWidth="1"/>
    <col min="15123" max="15123" width="9.109375" customWidth="1"/>
    <col min="15124" max="15124" width="13.6640625" customWidth="1"/>
    <col min="15125" max="15125" width="20" bestFit="1" customWidth="1"/>
    <col min="15126" max="15126" width="35.5546875" customWidth="1"/>
    <col min="15127" max="15127" width="26.44140625" bestFit="1" customWidth="1"/>
    <col min="15128" max="15128" width="44.109375" customWidth="1"/>
    <col min="15361" max="15361" width="2" customWidth="1"/>
    <col min="15362" max="15362" width="3.5546875" bestFit="1" customWidth="1"/>
    <col min="15363" max="15363" width="14.88671875" bestFit="1" customWidth="1"/>
    <col min="15364" max="15364" width="10.5546875" bestFit="1" customWidth="1"/>
    <col min="15365" max="15365" width="33.44140625" bestFit="1" customWidth="1"/>
    <col min="15366" max="15366" width="33.6640625" customWidth="1"/>
    <col min="15367" max="15367" width="27.44140625" customWidth="1"/>
    <col min="15368" max="15368" width="17" customWidth="1"/>
    <col min="15369" max="15369" width="14.21875" customWidth="1"/>
    <col min="15370" max="15370" width="11.6640625" customWidth="1"/>
    <col min="15371" max="15371" width="12.88671875" bestFit="1" customWidth="1"/>
    <col min="15372" max="15372" width="17.44140625" customWidth="1"/>
    <col min="15373" max="15373" width="38" customWidth="1"/>
    <col min="15374" max="15374" width="28.5546875" customWidth="1"/>
    <col min="15375" max="15375" width="15.44140625" bestFit="1" customWidth="1"/>
    <col min="15376" max="15376" width="26.5546875" customWidth="1"/>
    <col min="15377" max="15377" width="17.109375" customWidth="1"/>
    <col min="15379" max="15379" width="9.109375" customWidth="1"/>
    <col min="15380" max="15380" width="13.6640625" customWidth="1"/>
    <col min="15381" max="15381" width="20" bestFit="1" customWidth="1"/>
    <col min="15382" max="15382" width="35.5546875" customWidth="1"/>
    <col min="15383" max="15383" width="26.44140625" bestFit="1" customWidth="1"/>
    <col min="15384" max="15384" width="44.109375" customWidth="1"/>
    <col min="15617" max="15617" width="2" customWidth="1"/>
    <col min="15618" max="15618" width="3.5546875" bestFit="1" customWidth="1"/>
    <col min="15619" max="15619" width="14.88671875" bestFit="1" customWidth="1"/>
    <col min="15620" max="15620" width="10.5546875" bestFit="1" customWidth="1"/>
    <col min="15621" max="15621" width="33.44140625" bestFit="1" customWidth="1"/>
    <col min="15622" max="15622" width="33.6640625" customWidth="1"/>
    <col min="15623" max="15623" width="27.44140625" customWidth="1"/>
    <col min="15624" max="15624" width="17" customWidth="1"/>
    <col min="15625" max="15625" width="14.21875" customWidth="1"/>
    <col min="15626" max="15626" width="11.6640625" customWidth="1"/>
    <col min="15627" max="15627" width="12.88671875" bestFit="1" customWidth="1"/>
    <col min="15628" max="15628" width="17.44140625" customWidth="1"/>
    <col min="15629" max="15629" width="38" customWidth="1"/>
    <col min="15630" max="15630" width="28.5546875" customWidth="1"/>
    <col min="15631" max="15631" width="15.44140625" bestFit="1" customWidth="1"/>
    <col min="15632" max="15632" width="26.5546875" customWidth="1"/>
    <col min="15633" max="15633" width="17.109375" customWidth="1"/>
    <col min="15635" max="15635" width="9.109375" customWidth="1"/>
    <col min="15636" max="15636" width="13.6640625" customWidth="1"/>
    <col min="15637" max="15637" width="20" bestFit="1" customWidth="1"/>
    <col min="15638" max="15638" width="35.5546875" customWidth="1"/>
    <col min="15639" max="15639" width="26.44140625" bestFit="1" customWidth="1"/>
    <col min="15640" max="15640" width="44.109375" customWidth="1"/>
    <col min="15873" max="15873" width="2" customWidth="1"/>
    <col min="15874" max="15874" width="3.5546875" bestFit="1" customWidth="1"/>
    <col min="15875" max="15875" width="14.88671875" bestFit="1" customWidth="1"/>
    <col min="15876" max="15876" width="10.5546875" bestFit="1" customWidth="1"/>
    <col min="15877" max="15877" width="33.44140625" bestFit="1" customWidth="1"/>
    <col min="15878" max="15878" width="33.6640625" customWidth="1"/>
    <col min="15879" max="15879" width="27.44140625" customWidth="1"/>
    <col min="15880" max="15880" width="17" customWidth="1"/>
    <col min="15881" max="15881" width="14.21875" customWidth="1"/>
    <col min="15882" max="15882" width="11.6640625" customWidth="1"/>
    <col min="15883" max="15883" width="12.88671875" bestFit="1" customWidth="1"/>
    <col min="15884" max="15884" width="17.44140625" customWidth="1"/>
    <col min="15885" max="15885" width="38" customWidth="1"/>
    <col min="15886" max="15886" width="28.5546875" customWidth="1"/>
    <col min="15887" max="15887" width="15.44140625" bestFit="1" customWidth="1"/>
    <col min="15888" max="15888" width="26.5546875" customWidth="1"/>
    <col min="15889" max="15889" width="17.109375" customWidth="1"/>
    <col min="15891" max="15891" width="9.109375" customWidth="1"/>
    <col min="15892" max="15892" width="13.6640625" customWidth="1"/>
    <col min="15893" max="15893" width="20" bestFit="1" customWidth="1"/>
    <col min="15894" max="15894" width="35.5546875" customWidth="1"/>
    <col min="15895" max="15895" width="26.44140625" bestFit="1" customWidth="1"/>
    <col min="15896" max="15896" width="44.109375" customWidth="1"/>
    <col min="16129" max="16129" width="2" customWidth="1"/>
    <col min="16130" max="16130" width="3.5546875" bestFit="1" customWidth="1"/>
    <col min="16131" max="16131" width="14.88671875" bestFit="1" customWidth="1"/>
    <col min="16132" max="16132" width="10.5546875" bestFit="1" customWidth="1"/>
    <col min="16133" max="16133" width="33.44140625" bestFit="1" customWidth="1"/>
    <col min="16134" max="16134" width="33.6640625" customWidth="1"/>
    <col min="16135" max="16135" width="27.44140625" customWidth="1"/>
    <col min="16136" max="16136" width="17" customWidth="1"/>
    <col min="16137" max="16137" width="14.21875" customWidth="1"/>
    <col min="16138" max="16138" width="11.6640625" customWidth="1"/>
    <col min="16139" max="16139" width="12.88671875" bestFit="1" customWidth="1"/>
    <col min="16140" max="16140" width="17.44140625" customWidth="1"/>
    <col min="16141" max="16141" width="38" customWidth="1"/>
    <col min="16142" max="16142" width="28.5546875" customWidth="1"/>
    <col min="16143" max="16143" width="15.44140625" bestFit="1" customWidth="1"/>
    <col min="16144" max="16144" width="26.5546875" customWidth="1"/>
    <col min="16145" max="16145" width="17.109375" customWidth="1"/>
    <col min="16147" max="16147" width="9.109375" customWidth="1"/>
    <col min="16148" max="16148" width="13.6640625" customWidth="1"/>
    <col min="16149" max="16149" width="20" bestFit="1" customWidth="1"/>
    <col min="16150" max="16150" width="35.5546875" customWidth="1"/>
    <col min="16151" max="16151" width="26.44140625" bestFit="1" customWidth="1"/>
    <col min="16152" max="16152"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22.5" customHeight="1" x14ac:dyDescent="0.3">
      <c r="B9" s="96"/>
      <c r="C9" s="99"/>
      <c r="D9" s="100"/>
      <c r="E9" s="96"/>
      <c r="F9" s="96"/>
      <c r="G9" s="96"/>
      <c r="H9" s="103" t="s">
        <v>28</v>
      </c>
      <c r="I9" s="103"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25.5" customHeight="1" x14ac:dyDescent="0.3">
      <c r="B10" s="96"/>
      <c r="C10" s="101"/>
      <c r="D10" s="102"/>
      <c r="E10" s="96"/>
      <c r="F10" s="96"/>
      <c r="G10" s="96"/>
      <c r="H10" s="103"/>
      <c r="I10" s="103"/>
      <c r="J10" s="103"/>
      <c r="K10" s="103"/>
      <c r="L10" s="103"/>
      <c r="M10" s="96"/>
      <c r="N10" s="96"/>
      <c r="O10" s="96"/>
      <c r="P10" s="103"/>
      <c r="Q10" s="103"/>
      <c r="R10" s="96"/>
      <c r="S10" s="103"/>
      <c r="T10" s="103"/>
      <c r="U10" s="95"/>
      <c r="V10" s="93"/>
      <c r="W10" s="95"/>
      <c r="X10" s="93"/>
    </row>
    <row r="11" spans="2:24" ht="327" customHeight="1" x14ac:dyDescent="0.3">
      <c r="B11" s="7">
        <v>1</v>
      </c>
      <c r="C11" s="110" t="s">
        <v>90</v>
      </c>
      <c r="D11" s="111"/>
      <c r="E11" s="34" t="s">
        <v>94</v>
      </c>
      <c r="F11" s="11" t="s">
        <v>105</v>
      </c>
      <c r="G11" s="5" t="s">
        <v>95</v>
      </c>
      <c r="H11" s="4">
        <v>3</v>
      </c>
      <c r="I11" s="4">
        <v>20</v>
      </c>
      <c r="J11" s="4">
        <f>H11*I11</f>
        <v>60</v>
      </c>
      <c r="K11" s="4" t="str">
        <f>IF(J11&lt;=5,"Aceptable", IF(J11&lt;=10,"Tolerable",IF(J11&lt;=20,"Moderado",IF(J11&lt;=40,"Importante","Inaceptable"))))</f>
        <v>Inaceptable</v>
      </c>
      <c r="L11" s="7" t="s">
        <v>57</v>
      </c>
      <c r="M11" s="11" t="s">
        <v>106</v>
      </c>
      <c r="N11" s="7" t="s">
        <v>96</v>
      </c>
      <c r="O11" s="5" t="s">
        <v>97</v>
      </c>
      <c r="P11" s="11" t="s">
        <v>107</v>
      </c>
      <c r="Q11" s="74">
        <v>2</v>
      </c>
      <c r="R11" s="74">
        <v>20</v>
      </c>
      <c r="S11" s="4">
        <f>Q11*R11</f>
        <v>40</v>
      </c>
      <c r="T11" s="6" t="str">
        <f>IF(S11&lt;=5,"Aceptable", IF(S11&lt;=10,"Tolerable",IF(S11&lt;=20,"Moderado",IF(S11&lt;=40,"Importante","Inaceptable"))))</f>
        <v>Importante</v>
      </c>
      <c r="U11" s="74" t="s">
        <v>532</v>
      </c>
      <c r="V11" s="72" t="s">
        <v>548</v>
      </c>
      <c r="W11" s="71" t="s">
        <v>549</v>
      </c>
      <c r="X11" s="7"/>
    </row>
    <row r="12" spans="2:24" ht="115.2" x14ac:dyDescent="0.3">
      <c r="B12" s="7">
        <v>2</v>
      </c>
      <c r="C12" s="110" t="s">
        <v>91</v>
      </c>
      <c r="D12" s="111"/>
      <c r="E12" s="168" t="s">
        <v>109</v>
      </c>
      <c r="F12" s="11" t="s">
        <v>110</v>
      </c>
      <c r="G12" s="11" t="s">
        <v>108</v>
      </c>
      <c r="H12" s="4">
        <v>3</v>
      </c>
      <c r="I12" s="4">
        <v>20</v>
      </c>
      <c r="J12" s="4">
        <f>H12*I12</f>
        <v>60</v>
      </c>
      <c r="K12" s="4" t="str">
        <f>IF(J12&lt;=5,"Aceptable", IF(J12&lt;=10,"Tolerable",IF(J12&lt;=20,"Moderado",IF(J12&lt;=40,"Importante","Inaceptable"))))</f>
        <v>Inaceptable</v>
      </c>
      <c r="L12" s="7" t="s">
        <v>43</v>
      </c>
      <c r="M12" s="11" t="s">
        <v>111</v>
      </c>
      <c r="N12" s="7" t="s">
        <v>96</v>
      </c>
      <c r="O12" s="5" t="s">
        <v>97</v>
      </c>
      <c r="P12" s="5" t="s">
        <v>98</v>
      </c>
      <c r="Q12" s="74">
        <v>2</v>
      </c>
      <c r="R12" s="74">
        <v>20</v>
      </c>
      <c r="S12" s="62">
        <f t="shared" ref="S12:S14" si="0">Q12*R12</f>
        <v>40</v>
      </c>
      <c r="T12" s="6" t="str">
        <f t="shared" ref="T12:T14" si="1">IF(S12&lt;=5,"Aceptable", IF(S12&lt;=10,"Tolerable",IF(S12&lt;=20,"Moderado",IF(S12&lt;=40,"Importante","Inaceptable"))))</f>
        <v>Importante</v>
      </c>
      <c r="U12" s="74" t="s">
        <v>532</v>
      </c>
      <c r="V12" s="73" t="s">
        <v>550</v>
      </c>
      <c r="W12" s="71" t="s">
        <v>551</v>
      </c>
      <c r="X12" s="7"/>
    </row>
    <row r="13" spans="2:24" ht="192.75" customHeight="1" x14ac:dyDescent="0.3">
      <c r="B13" s="7">
        <v>3</v>
      </c>
      <c r="C13" s="110" t="s">
        <v>39</v>
      </c>
      <c r="D13" s="111"/>
      <c r="E13" s="34" t="s">
        <v>99</v>
      </c>
      <c r="F13" s="5" t="s">
        <v>100</v>
      </c>
      <c r="G13" s="5" t="s">
        <v>101</v>
      </c>
      <c r="H13" s="4">
        <v>2</v>
      </c>
      <c r="I13" s="4">
        <v>20</v>
      </c>
      <c r="J13" s="4">
        <f>H13*I13</f>
        <v>40</v>
      </c>
      <c r="K13" s="4" t="str">
        <f>IF(J13&lt;=5,"Aceptable", IF(J13&lt;=10,"Tolerable",IF(J13&lt;=20,"Moderado",IF(J13&lt;=40,"Importante","Inaceptable"))))</f>
        <v>Importante</v>
      </c>
      <c r="L13" s="7" t="s">
        <v>57</v>
      </c>
      <c r="M13" s="11" t="s">
        <v>112</v>
      </c>
      <c r="N13" s="7" t="s">
        <v>96</v>
      </c>
      <c r="O13" s="5" t="s">
        <v>97</v>
      </c>
      <c r="P13" s="12" t="s">
        <v>113</v>
      </c>
      <c r="Q13" s="74">
        <v>2</v>
      </c>
      <c r="R13" s="74">
        <v>20</v>
      </c>
      <c r="S13" s="62">
        <f t="shared" si="0"/>
        <v>40</v>
      </c>
      <c r="T13" s="6" t="str">
        <f t="shared" si="1"/>
        <v>Importante</v>
      </c>
      <c r="U13" s="74" t="s">
        <v>532</v>
      </c>
      <c r="V13" s="72" t="s">
        <v>552</v>
      </c>
      <c r="W13" s="71" t="s">
        <v>553</v>
      </c>
      <c r="X13" s="7"/>
    </row>
    <row r="14" spans="2:24" ht="201.6" x14ac:dyDescent="0.3">
      <c r="B14" s="7">
        <v>4</v>
      </c>
      <c r="C14" s="110" t="s">
        <v>76</v>
      </c>
      <c r="D14" s="111"/>
      <c r="E14" s="7" t="s">
        <v>102</v>
      </c>
      <c r="F14" s="5" t="s">
        <v>114</v>
      </c>
      <c r="G14" s="5" t="s">
        <v>103</v>
      </c>
      <c r="H14" s="4">
        <v>2</v>
      </c>
      <c r="I14" s="4">
        <v>20</v>
      </c>
      <c r="J14" s="4">
        <f>H14*I14</f>
        <v>40</v>
      </c>
      <c r="K14" s="4" t="str">
        <f>IF(J14&lt;=5,"Aceptable", IF(J14&lt;=10,"Tolerable",IF(J14&lt;=20,"Moderado",IF(J14&lt;=40,"Importante","Inaceptable"))))</f>
        <v>Importante</v>
      </c>
      <c r="L14" s="7" t="s">
        <v>43</v>
      </c>
      <c r="M14" s="11" t="s">
        <v>115</v>
      </c>
      <c r="N14" s="5" t="s">
        <v>96</v>
      </c>
      <c r="O14" s="5" t="s">
        <v>97</v>
      </c>
      <c r="P14" s="11" t="s">
        <v>116</v>
      </c>
      <c r="Q14" s="74">
        <v>2</v>
      </c>
      <c r="R14" s="74">
        <v>20</v>
      </c>
      <c r="S14" s="62">
        <f t="shared" si="0"/>
        <v>40</v>
      </c>
      <c r="T14" s="6" t="str">
        <f t="shared" si="1"/>
        <v>Importante</v>
      </c>
      <c r="U14" s="74" t="s">
        <v>532</v>
      </c>
      <c r="V14" s="72" t="s">
        <v>554</v>
      </c>
      <c r="W14" s="71" t="s">
        <v>555</v>
      </c>
      <c r="X14" s="7"/>
    </row>
    <row r="15" spans="2:24" ht="15" customHeight="1" x14ac:dyDescent="0.3"/>
    <row r="16" spans="2:24" ht="15" customHeight="1" x14ac:dyDescent="0.3">
      <c r="B16" s="87" t="s">
        <v>104</v>
      </c>
      <c r="C16" s="88"/>
      <c r="D16" s="88"/>
      <c r="E16" s="88"/>
      <c r="F16" s="88"/>
      <c r="G16" s="89"/>
      <c r="H16" s="90" t="s">
        <v>84</v>
      </c>
      <c r="I16" s="90"/>
      <c r="J16" s="90"/>
      <c r="K16" s="90"/>
      <c r="L16" s="90"/>
      <c r="M16" s="90"/>
      <c r="N16" s="90" t="s">
        <v>85</v>
      </c>
      <c r="O16" s="90"/>
      <c r="P16" s="90"/>
      <c r="Q16" s="90"/>
      <c r="R16" s="90"/>
    </row>
    <row r="17" spans="2:18" ht="15" customHeight="1" x14ac:dyDescent="0.3">
      <c r="B17" s="87" t="s">
        <v>86</v>
      </c>
      <c r="C17" s="88"/>
      <c r="D17" s="88"/>
      <c r="E17" s="88"/>
      <c r="F17" s="88"/>
      <c r="G17" s="89"/>
      <c r="H17" s="91" t="s">
        <v>87</v>
      </c>
      <c r="I17" s="91"/>
      <c r="J17" s="91"/>
      <c r="K17" s="91"/>
      <c r="L17" s="91"/>
      <c r="M17" s="91"/>
      <c r="N17" s="91" t="s">
        <v>88</v>
      </c>
      <c r="O17" s="91"/>
      <c r="P17" s="91"/>
      <c r="Q17" s="91"/>
      <c r="R17" s="91"/>
    </row>
    <row r="21" spans="2:18" x14ac:dyDescent="0.3">
      <c r="E21" s="9"/>
      <c r="F21" s="9"/>
      <c r="G21" s="9"/>
    </row>
  </sheetData>
  <dataConsolidate/>
  <mergeCells count="43">
    <mergeCell ref="B1:E2"/>
    <mergeCell ref="F1:O2"/>
    <mergeCell ref="P1:R1"/>
    <mergeCell ref="P2:R2"/>
    <mergeCell ref="B3:O3"/>
    <mergeCell ref="P3:R3"/>
    <mergeCell ref="B4:G4"/>
    <mergeCell ref="P4:R4"/>
    <mergeCell ref="B6:T7"/>
    <mergeCell ref="U6:X8"/>
    <mergeCell ref="B8:B10"/>
    <mergeCell ref="C8:D10"/>
    <mergeCell ref="E8:E10"/>
    <mergeCell ref="F8:F10"/>
    <mergeCell ref="G8:G10"/>
    <mergeCell ref="H8:K8"/>
    <mergeCell ref="W9:W10"/>
    <mergeCell ref="L8:L10"/>
    <mergeCell ref="M8:P8"/>
    <mergeCell ref="Q8:T8"/>
    <mergeCell ref="H9:H10"/>
    <mergeCell ref="I9:I10"/>
    <mergeCell ref="J9:K10"/>
    <mergeCell ref="M9:M10"/>
    <mergeCell ref="N9:N10"/>
    <mergeCell ref="O9:O10"/>
    <mergeCell ref="P9:P10"/>
    <mergeCell ref="B17:G17"/>
    <mergeCell ref="H17:M17"/>
    <mergeCell ref="N17:R17"/>
    <mergeCell ref="X9:X10"/>
    <mergeCell ref="C11:D11"/>
    <mergeCell ref="C12:D12"/>
    <mergeCell ref="C13:D13"/>
    <mergeCell ref="C14:D14"/>
    <mergeCell ref="B16:G16"/>
    <mergeCell ref="H16:M16"/>
    <mergeCell ref="N16:R16"/>
    <mergeCell ref="Q9:Q10"/>
    <mergeCell ref="R9:R10"/>
    <mergeCell ref="S9:T10"/>
    <mergeCell ref="U9:U10"/>
    <mergeCell ref="V9:V10"/>
  </mergeCells>
  <conditionalFormatting sqref="H15 H18">
    <cfRule type="cellIs" dxfId="1327" priority="53" operator="equal">
      <formula>2</formula>
    </cfRule>
  </conditionalFormatting>
  <conditionalFormatting sqref="Q11:Q14">
    <cfRule type="cellIs" dxfId="1326" priority="50" operator="equal">
      <formula>1</formula>
    </cfRule>
    <cfRule type="cellIs" dxfId="1325" priority="51" operator="equal">
      <formula>2</formula>
    </cfRule>
    <cfRule type="cellIs" dxfId="1324" priority="52" operator="equal">
      <formula>3</formula>
    </cfRule>
  </conditionalFormatting>
  <conditionalFormatting sqref="R11:R14">
    <cfRule type="cellIs" dxfId="1323" priority="47" operator="equal">
      <formula>5</formula>
    </cfRule>
    <cfRule type="cellIs" dxfId="1322" priority="48" operator="equal">
      <formula>10</formula>
    </cfRule>
    <cfRule type="cellIs" dxfId="1321" priority="49" operator="equal">
      <formula>20</formula>
    </cfRule>
  </conditionalFormatting>
  <conditionalFormatting sqref="S11:S14">
    <cfRule type="cellIs" dxfId="1320" priority="30" operator="equal">
      <formula>20</formula>
    </cfRule>
    <cfRule type="cellIs" dxfId="1319" priority="37" operator="equal">
      <formula>5</formula>
    </cfRule>
    <cfRule type="cellIs" dxfId="1318" priority="38" operator="equal">
      <formula>5</formula>
    </cfRule>
    <cfRule type="cellIs" dxfId="1317" priority="39" operator="equal">
      <formula>10</formula>
    </cfRule>
    <cfRule type="cellIs" dxfId="1316" priority="40" operator="equal">
      <formula>10</formula>
    </cfRule>
    <cfRule type="cellIs" dxfId="1315" priority="41" operator="equal">
      <formula>60</formula>
    </cfRule>
    <cfRule type="cellIs" dxfId="1314" priority="42" operator="equal">
      <formula>40</formula>
    </cfRule>
    <cfRule type="cellIs" dxfId="1313" priority="43" operator="equal">
      <formula>30</formula>
    </cfRule>
    <cfRule type="cellIs" dxfId="1312" priority="44" operator="equal">
      <formula>15</formula>
    </cfRule>
    <cfRule type="cellIs" dxfId="1311" priority="46" operator="equal">
      <formula>"15, 20, "</formula>
    </cfRule>
  </conditionalFormatting>
  <conditionalFormatting sqref="S11:S14">
    <cfRule type="cellIs" dxfId="1310" priority="45" operator="equal">
      <formula>15</formula>
    </cfRule>
  </conditionalFormatting>
  <conditionalFormatting sqref="H11:H14">
    <cfRule type="cellIs" dxfId="1309" priority="27" operator="equal">
      <formula>1</formula>
    </cfRule>
    <cfRule type="cellIs" dxfId="1308" priority="28" operator="equal">
      <formula>2</formula>
    </cfRule>
    <cfRule type="cellIs" dxfId="1307" priority="29" operator="equal">
      <formula>3</formula>
    </cfRule>
  </conditionalFormatting>
  <conditionalFormatting sqref="I11:I14">
    <cfRule type="cellIs" dxfId="1306" priority="24" operator="equal">
      <formula>5</formula>
    </cfRule>
    <cfRule type="cellIs" dxfId="1305" priority="25" operator="equal">
      <formula>10</formula>
    </cfRule>
    <cfRule type="cellIs" dxfId="1304" priority="26" operator="equal">
      <formula>20</formula>
    </cfRule>
  </conditionalFormatting>
  <conditionalFormatting sqref="J11:J14">
    <cfRule type="cellIs" dxfId="1303" priority="7" operator="equal">
      <formula>20</formula>
    </cfRule>
    <cfRule type="cellIs" dxfId="1302" priority="14" operator="equal">
      <formula>5</formula>
    </cfRule>
    <cfRule type="cellIs" dxfId="1301" priority="15" operator="equal">
      <formula>5</formula>
    </cfRule>
    <cfRule type="cellIs" dxfId="1300" priority="16" operator="equal">
      <formula>10</formula>
    </cfRule>
    <cfRule type="cellIs" dxfId="1299" priority="17" operator="equal">
      <formula>10</formula>
    </cfRule>
    <cfRule type="cellIs" dxfId="1298" priority="18" operator="equal">
      <formula>60</formula>
    </cfRule>
    <cfRule type="cellIs" dxfId="1297" priority="19" operator="equal">
      <formula>40</formula>
    </cfRule>
    <cfRule type="cellIs" dxfId="1296" priority="20" operator="equal">
      <formula>30</formula>
    </cfRule>
    <cfRule type="cellIs" dxfId="1295" priority="21" operator="equal">
      <formula>15</formula>
    </cfRule>
    <cfRule type="cellIs" dxfId="1294" priority="23" operator="equal">
      <formula>"15, 20, "</formula>
    </cfRule>
  </conditionalFormatting>
  <conditionalFormatting sqref="J11:J14">
    <cfRule type="cellIs" dxfId="1293" priority="22" operator="equal">
      <formula>15</formula>
    </cfRule>
  </conditionalFormatting>
  <conditionalFormatting sqref="K11:K14">
    <cfRule type="containsText" dxfId="1292" priority="8" operator="containsText" text="Inaceptable">
      <formula>NOT(ISERROR(SEARCH("Inaceptable",K11)))</formula>
    </cfRule>
    <cfRule type="containsText" dxfId="1291" priority="9" operator="containsText" text="Importante">
      <formula>NOT(ISERROR(SEARCH("Importante",K11)))</formula>
    </cfRule>
    <cfRule type="containsText" dxfId="1290" priority="10" operator="containsText" text="Moderado">
      <formula>NOT(ISERROR(SEARCH("Moderado",K11)))</formula>
    </cfRule>
    <cfRule type="containsText" dxfId="1289" priority="11" operator="containsText" text="Tolerable">
      <formula>NOT(ISERROR(SEARCH("Tolerable",K11)))</formula>
    </cfRule>
    <cfRule type="containsText" dxfId="1288" priority="12" operator="containsText" text="Aceptable">
      <formula>NOT(ISERROR(SEARCH("Aceptable",K11)))</formula>
    </cfRule>
    <cfRule type="containsText" dxfId="1287" priority="13" operator="containsText" text="Inaceptable">
      <formula>NOT(ISERROR(SEARCH("Inaceptable",K11)))</formula>
    </cfRule>
  </conditionalFormatting>
  <conditionalFormatting sqref="T11:T14">
    <cfRule type="containsText" dxfId="1286" priority="1" operator="containsText" text="Inaceptable">
      <formula>NOT(ISERROR(SEARCH("Inaceptable",T11)))</formula>
    </cfRule>
    <cfRule type="containsText" dxfId="1285" priority="2" operator="containsText" text="Importante">
      <formula>NOT(ISERROR(SEARCH("Importante",T11)))</formula>
    </cfRule>
    <cfRule type="containsText" dxfId="1284" priority="3" operator="containsText" text="Moderado">
      <formula>NOT(ISERROR(SEARCH("Moderado",T11)))</formula>
    </cfRule>
    <cfRule type="containsText" dxfId="1283" priority="4" operator="containsText" text="Tolerable">
      <formula>NOT(ISERROR(SEARCH("Tolerable",T11)))</formula>
    </cfRule>
    <cfRule type="containsText" dxfId="1282" priority="5" operator="containsText" text="Aceptable">
      <formula>NOT(ISERROR(SEARCH("Aceptable",T11)))</formula>
    </cfRule>
    <cfRule type="containsText" dxfId="1281" priority="6" operator="containsText" text="Inaceptable">
      <formula>NOT(ISERROR(SEARCH("Inaceptable",T11)))</formula>
    </cfRule>
  </conditionalFormatting>
  <dataValidations count="2">
    <dataValidation type="list" allowBlank="1" showInputMessage="1" showErrorMessage="1" sqref="R11:R14" xr:uid="{2120E3D0-54B3-4A8E-B51D-36E5711F85C5}">
      <formula1>Impacto</formula1>
    </dataValidation>
    <dataValidation type="list" allowBlank="1" showInputMessage="1" showErrorMessage="1" sqref="U11:U14" xr:uid="{8993DD89-7D9F-42DE-9645-51E92AD5BB30}">
      <formula1>Estado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DF38447-4D04-45E6-BF5B-B8D588EBF487}">
          <x14:formula1>
            <xm:f>Hoja1!$B$2:$B$4</xm:f>
          </x14:formula1>
          <xm:sqref>Q11:Q14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7153-E5A8-42DC-9230-0A8A6A3E85B2}">
  <dimension ref="B1:X20"/>
  <sheetViews>
    <sheetView showGridLines="0" showRowColHeaders="0" zoomScale="90" zoomScaleNormal="9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28.33203125" customWidth="1"/>
    <col min="8" max="8" width="17.109375" customWidth="1"/>
    <col min="9" max="9" width="13.6640625" customWidth="1"/>
    <col min="10" max="10" width="10.33203125" customWidth="1"/>
    <col min="11" max="11" width="12.88671875" bestFit="1" customWidth="1"/>
    <col min="12" max="12" width="17.44140625" customWidth="1"/>
    <col min="13" max="13" width="32" customWidth="1"/>
    <col min="14" max="14" width="28.5546875" customWidth="1"/>
    <col min="15" max="15" width="18.6640625" customWidth="1"/>
    <col min="16" max="16" width="20.109375" customWidth="1"/>
    <col min="17" max="17" width="17.109375" customWidth="1"/>
    <col min="19" max="19" width="9.109375" customWidth="1"/>
    <col min="20" max="20" width="13.6640625" customWidth="1"/>
    <col min="21" max="21" width="20" bestFit="1" customWidth="1"/>
    <col min="22" max="22" width="46.109375" customWidth="1"/>
    <col min="23" max="23" width="26.44140625" bestFit="1"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30.7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20.2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132" customHeight="1" x14ac:dyDescent="0.3">
      <c r="B11" s="4">
        <v>1</v>
      </c>
      <c r="C11" s="110" t="s">
        <v>62</v>
      </c>
      <c r="D11" s="111"/>
      <c r="E11" s="34" t="s">
        <v>117</v>
      </c>
      <c r="F11" s="5" t="s">
        <v>118</v>
      </c>
      <c r="G11" s="5" t="s">
        <v>119</v>
      </c>
      <c r="H11" s="4">
        <v>2</v>
      </c>
      <c r="I11" s="4">
        <v>20</v>
      </c>
      <c r="J11" s="4">
        <f t="shared" ref="J11:J12" si="0">H11*I11</f>
        <v>40</v>
      </c>
      <c r="K11" s="6" t="str">
        <f t="shared" ref="K11:K12" si="1">IF(J11&lt;=5,"Aceptable", IF(J11&lt;=10,"Tolerable",IF(J11&lt;=20,"Moderado",IF(J11&lt;=40,"Importante","Inaceptable"))))</f>
        <v>Importante</v>
      </c>
      <c r="L11" s="6" t="s">
        <v>43</v>
      </c>
      <c r="M11" s="5" t="s">
        <v>547</v>
      </c>
      <c r="N11" s="7" t="s">
        <v>45</v>
      </c>
      <c r="O11" s="8" t="s">
        <v>120</v>
      </c>
      <c r="P11" s="5" t="s">
        <v>121</v>
      </c>
      <c r="Q11" s="74">
        <v>1</v>
      </c>
      <c r="R11" s="74">
        <v>10</v>
      </c>
      <c r="S11" s="74">
        <f>Q11*R11</f>
        <v>10</v>
      </c>
      <c r="T11" s="6" t="str">
        <f>IF(S11&lt;=5,"Aceptable", IF(S11&lt;=10,"Tolerable",IF(S11&lt;=20,"Moderado",IF(S11&lt;=40,"Importante","Inaceptable"))))</f>
        <v>Tolerable</v>
      </c>
      <c r="U11" s="60" t="s">
        <v>532</v>
      </c>
      <c r="V11" s="77" t="s">
        <v>557</v>
      </c>
      <c r="W11" s="76"/>
      <c r="X11" s="66"/>
    </row>
    <row r="12" spans="2:24" ht="132" customHeight="1" x14ac:dyDescent="0.3">
      <c r="B12" s="4">
        <v>2</v>
      </c>
      <c r="C12" s="110" t="s">
        <v>62</v>
      </c>
      <c r="D12" s="111"/>
      <c r="E12" s="34" t="s">
        <v>122</v>
      </c>
      <c r="F12" s="5" t="s">
        <v>123</v>
      </c>
      <c r="G12" s="5" t="s">
        <v>124</v>
      </c>
      <c r="H12" s="4">
        <v>2</v>
      </c>
      <c r="I12" s="4">
        <v>20</v>
      </c>
      <c r="J12" s="4">
        <f t="shared" si="0"/>
        <v>40</v>
      </c>
      <c r="K12" s="6" t="str">
        <f t="shared" si="1"/>
        <v>Importante</v>
      </c>
      <c r="L12" s="6" t="s">
        <v>57</v>
      </c>
      <c r="M12" s="5" t="s">
        <v>125</v>
      </c>
      <c r="N12" s="7" t="s">
        <v>45</v>
      </c>
      <c r="O12" s="8" t="s">
        <v>126</v>
      </c>
      <c r="P12" s="5" t="s">
        <v>127</v>
      </c>
      <c r="Q12" s="74">
        <v>1</v>
      </c>
      <c r="R12" s="74">
        <v>10</v>
      </c>
      <c r="S12" s="74">
        <f>Q12*R12</f>
        <v>10</v>
      </c>
      <c r="T12" s="6" t="str">
        <f>IF(S12&lt;=5,"Aceptable", IF(S12&lt;=10,"Tolerable",IF(S12&lt;=20,"Moderado",IF(S12&lt;=40,"Importante","Inaceptable"))))</f>
        <v>Tolerable</v>
      </c>
      <c r="U12" s="60" t="s">
        <v>532</v>
      </c>
      <c r="V12" s="77" t="s">
        <v>556</v>
      </c>
      <c r="W12" s="76"/>
      <c r="X12" s="66"/>
    </row>
    <row r="13" spans="2:24" ht="15" customHeight="1" x14ac:dyDescent="0.3"/>
    <row r="14" spans="2:24" ht="15" customHeight="1" x14ac:dyDescent="0.3">
      <c r="B14" s="87" t="s">
        <v>83</v>
      </c>
      <c r="C14" s="88"/>
      <c r="D14" s="88"/>
      <c r="E14" s="88"/>
      <c r="F14" s="88"/>
      <c r="G14" s="89"/>
      <c r="H14" s="90" t="s">
        <v>84</v>
      </c>
      <c r="I14" s="90"/>
      <c r="J14" s="90"/>
      <c r="K14" s="90"/>
      <c r="L14" s="90"/>
      <c r="M14" s="90"/>
      <c r="N14" s="90" t="s">
        <v>85</v>
      </c>
      <c r="O14" s="90"/>
      <c r="P14" s="90"/>
      <c r="Q14" s="90"/>
      <c r="R14" s="90"/>
    </row>
    <row r="15" spans="2:24" ht="15" customHeight="1" x14ac:dyDescent="0.3">
      <c r="B15" s="87" t="s">
        <v>86</v>
      </c>
      <c r="C15" s="88"/>
      <c r="D15" s="88"/>
      <c r="E15" s="88"/>
      <c r="F15" s="88"/>
      <c r="G15" s="89"/>
      <c r="H15" s="91" t="s">
        <v>87</v>
      </c>
      <c r="I15" s="91"/>
      <c r="J15" s="91"/>
      <c r="K15" s="91"/>
      <c r="L15" s="91"/>
      <c r="M15" s="91"/>
      <c r="N15" s="91" t="s">
        <v>88</v>
      </c>
      <c r="O15" s="91"/>
      <c r="P15" s="91"/>
      <c r="Q15" s="91"/>
      <c r="R15" s="91"/>
    </row>
    <row r="20" spans="5:7" x14ac:dyDescent="0.3">
      <c r="E20" s="9"/>
      <c r="F20" s="9"/>
      <c r="G20" s="9"/>
    </row>
  </sheetData>
  <mergeCells count="41">
    <mergeCell ref="B1:E2"/>
    <mergeCell ref="F1:O2"/>
    <mergeCell ref="P1:R1"/>
    <mergeCell ref="P2:R2"/>
    <mergeCell ref="B3:O3"/>
    <mergeCell ref="P3:R3"/>
    <mergeCell ref="E8:E10"/>
    <mergeCell ref="F8:F10"/>
    <mergeCell ref="G8:G10"/>
    <mergeCell ref="H8:K8"/>
    <mergeCell ref="M8:P8"/>
    <mergeCell ref="H9:H10"/>
    <mergeCell ref="I9:I10"/>
    <mergeCell ref="J9:K10"/>
    <mergeCell ref="M9:M10"/>
    <mergeCell ref="B15:G15"/>
    <mergeCell ref="H15:M15"/>
    <mergeCell ref="N15:R15"/>
    <mergeCell ref="B4:G4"/>
    <mergeCell ref="P4:R4"/>
    <mergeCell ref="B6:T7"/>
    <mergeCell ref="C11:D11"/>
    <mergeCell ref="C12:D12"/>
    <mergeCell ref="B14:G14"/>
    <mergeCell ref="H14:M14"/>
    <mergeCell ref="N14:R14"/>
    <mergeCell ref="Q9:Q10"/>
    <mergeCell ref="R9:R10"/>
    <mergeCell ref="S9:T10"/>
    <mergeCell ref="B8:B10"/>
    <mergeCell ref="C8:D10"/>
    <mergeCell ref="W9:W10"/>
    <mergeCell ref="L8:L10"/>
    <mergeCell ref="N9:N10"/>
    <mergeCell ref="O9:O10"/>
    <mergeCell ref="P9:P10"/>
    <mergeCell ref="U6:X8"/>
    <mergeCell ref="Q8:T8"/>
    <mergeCell ref="X9:X10"/>
    <mergeCell ref="U9:U10"/>
    <mergeCell ref="V9:V10"/>
  </mergeCells>
  <conditionalFormatting sqref="H13 H16">
    <cfRule type="cellIs" dxfId="1280" priority="82" operator="equal">
      <formula>2</formula>
    </cfRule>
  </conditionalFormatting>
  <conditionalFormatting sqref="H11:H12">
    <cfRule type="cellIs" dxfId="1279" priority="79" operator="equal">
      <formula>1</formula>
    </cfRule>
    <cfRule type="cellIs" dxfId="1278" priority="80" operator="equal">
      <formula>2</formula>
    </cfRule>
    <cfRule type="cellIs" dxfId="1277" priority="81" operator="equal">
      <formula>3</formula>
    </cfRule>
  </conditionalFormatting>
  <conditionalFormatting sqref="I11:I12">
    <cfRule type="cellIs" dxfId="1276" priority="76" operator="equal">
      <formula>5</formula>
    </cfRule>
    <cfRule type="cellIs" dxfId="1275" priority="77" operator="equal">
      <formula>10</formula>
    </cfRule>
    <cfRule type="cellIs" dxfId="1274" priority="78" operator="equal">
      <formula>20</formula>
    </cfRule>
  </conditionalFormatting>
  <conditionalFormatting sqref="J11:J12">
    <cfRule type="cellIs" dxfId="1273" priority="59" operator="equal">
      <formula>20</formula>
    </cfRule>
    <cfRule type="cellIs" dxfId="1272" priority="66" operator="equal">
      <formula>5</formula>
    </cfRule>
    <cfRule type="cellIs" dxfId="1271" priority="67" operator="equal">
      <formula>5</formula>
    </cfRule>
    <cfRule type="cellIs" dxfId="1270" priority="68" operator="equal">
      <formula>10</formula>
    </cfRule>
    <cfRule type="cellIs" dxfId="1269" priority="69" operator="equal">
      <formula>10</formula>
    </cfRule>
    <cfRule type="cellIs" dxfId="1268" priority="70" operator="equal">
      <formula>60</formula>
    </cfRule>
    <cfRule type="cellIs" dxfId="1267" priority="71" operator="equal">
      <formula>40</formula>
    </cfRule>
    <cfRule type="cellIs" dxfId="1266" priority="72" operator="equal">
      <formula>30</formula>
    </cfRule>
    <cfRule type="cellIs" dxfId="1265" priority="73" operator="equal">
      <formula>15</formula>
    </cfRule>
    <cfRule type="cellIs" dxfId="1264" priority="75" operator="equal">
      <formula>"15, 20, "</formula>
    </cfRule>
  </conditionalFormatting>
  <conditionalFormatting sqref="J11:J12">
    <cfRule type="cellIs" dxfId="1263" priority="74" operator="equal">
      <formula>15</formula>
    </cfRule>
  </conditionalFormatting>
  <conditionalFormatting sqref="K11:K12">
    <cfRule type="containsText" dxfId="1262" priority="60" operator="containsText" text="Inaceptable">
      <formula>NOT(ISERROR(SEARCH("Inaceptable",K11)))</formula>
    </cfRule>
    <cfRule type="containsText" dxfId="1261" priority="61" operator="containsText" text="Importante">
      <formula>NOT(ISERROR(SEARCH("Importante",K11)))</formula>
    </cfRule>
    <cfRule type="containsText" dxfId="1260" priority="62" operator="containsText" text="Moderado">
      <formula>NOT(ISERROR(SEARCH("Moderado",K11)))</formula>
    </cfRule>
    <cfRule type="containsText" dxfId="1259" priority="63" operator="containsText" text="Tolerable">
      <formula>NOT(ISERROR(SEARCH("Tolerable",K11)))</formula>
    </cfRule>
    <cfRule type="containsText" dxfId="1258" priority="64" operator="containsText" text="Aceptable">
      <formula>NOT(ISERROR(SEARCH("Aceptable",K11)))</formula>
    </cfRule>
    <cfRule type="containsText" dxfId="1257" priority="65" operator="containsText" text="Inaceptable">
      <formula>NOT(ISERROR(SEARCH("Inaceptable",K11)))</formula>
    </cfRule>
  </conditionalFormatting>
  <conditionalFormatting sqref="T11">
    <cfRule type="containsText" dxfId="1256" priority="41" operator="containsText" text="Inaceptable">
      <formula>NOT(ISERROR(SEARCH("Inaceptable",T11)))</formula>
    </cfRule>
    <cfRule type="containsText" dxfId="1255" priority="42" operator="containsText" text="Importante">
      <formula>NOT(ISERROR(SEARCH("Importante",T11)))</formula>
    </cfRule>
    <cfRule type="containsText" dxfId="1254" priority="43" operator="containsText" text="Moderado">
      <formula>NOT(ISERROR(SEARCH("Moderado",T11)))</formula>
    </cfRule>
    <cfRule type="containsText" dxfId="1253" priority="44" operator="containsText" text="Tolerable">
      <formula>NOT(ISERROR(SEARCH("Tolerable",T11)))</formula>
    </cfRule>
    <cfRule type="containsText" dxfId="1252" priority="45" operator="containsText" text="Aceptable">
      <formula>NOT(ISERROR(SEARCH("Aceptable",T11)))</formula>
    </cfRule>
    <cfRule type="containsText" dxfId="1251" priority="46" operator="containsText" text="Inaceptable">
      <formula>NOT(ISERROR(SEARCH("Inaceptable",T11)))</formula>
    </cfRule>
  </conditionalFormatting>
  <conditionalFormatting sqref="T12">
    <cfRule type="containsText" dxfId="1250" priority="35" operator="containsText" text="Inaceptable">
      <formula>NOT(ISERROR(SEARCH("Inaceptable",T12)))</formula>
    </cfRule>
    <cfRule type="containsText" dxfId="1249" priority="36" operator="containsText" text="Importante">
      <formula>NOT(ISERROR(SEARCH("Importante",T12)))</formula>
    </cfRule>
    <cfRule type="containsText" dxfId="1248" priority="37" operator="containsText" text="Moderado">
      <formula>NOT(ISERROR(SEARCH("Moderado",T12)))</formula>
    </cfRule>
    <cfRule type="containsText" dxfId="1247" priority="38" operator="containsText" text="Tolerable">
      <formula>NOT(ISERROR(SEARCH("Tolerable",T12)))</formula>
    </cfRule>
    <cfRule type="containsText" dxfId="1246" priority="39" operator="containsText" text="Aceptable">
      <formula>NOT(ISERROR(SEARCH("Aceptable",T12)))</formula>
    </cfRule>
    <cfRule type="containsText" dxfId="1245" priority="40" operator="containsText" text="Inaceptable">
      <formula>NOT(ISERROR(SEARCH("Inaceptable",T12)))</formula>
    </cfRule>
  </conditionalFormatting>
  <conditionalFormatting sqref="Q11">
    <cfRule type="cellIs" dxfId="1244" priority="32" operator="equal">
      <formula>1</formula>
    </cfRule>
    <cfRule type="cellIs" dxfId="1243" priority="33" operator="equal">
      <formula>2</formula>
    </cfRule>
    <cfRule type="cellIs" dxfId="1242" priority="34" operator="equal">
      <formula>3</formula>
    </cfRule>
  </conditionalFormatting>
  <conditionalFormatting sqref="R11">
    <cfRule type="cellIs" dxfId="1241" priority="29" operator="equal">
      <formula>5</formula>
    </cfRule>
    <cfRule type="cellIs" dxfId="1240" priority="30" operator="equal">
      <formula>10</formula>
    </cfRule>
    <cfRule type="cellIs" dxfId="1239" priority="31" operator="equal">
      <formula>20</formula>
    </cfRule>
  </conditionalFormatting>
  <conditionalFormatting sqref="S11">
    <cfRule type="cellIs" dxfId="1238" priority="18" operator="equal">
      <formula>20</formula>
    </cfRule>
    <cfRule type="cellIs" dxfId="1237" priority="19" operator="equal">
      <formula>5</formula>
    </cfRule>
    <cfRule type="cellIs" dxfId="1236" priority="20" operator="equal">
      <formula>5</formula>
    </cfRule>
    <cfRule type="cellIs" dxfId="1235" priority="21" operator="equal">
      <formula>10</formula>
    </cfRule>
    <cfRule type="cellIs" dxfId="1234" priority="22" operator="equal">
      <formula>10</formula>
    </cfRule>
    <cfRule type="cellIs" dxfId="1233" priority="23" operator="equal">
      <formula>60</formula>
    </cfRule>
    <cfRule type="cellIs" dxfId="1232" priority="24" operator="equal">
      <formula>40</formula>
    </cfRule>
    <cfRule type="cellIs" dxfId="1231" priority="25" operator="equal">
      <formula>30</formula>
    </cfRule>
    <cfRule type="cellIs" dxfId="1230" priority="26" operator="equal">
      <formula>15</formula>
    </cfRule>
    <cfRule type="cellIs" dxfId="1229" priority="28" operator="equal">
      <formula>"15, 20, "</formula>
    </cfRule>
  </conditionalFormatting>
  <conditionalFormatting sqref="S11">
    <cfRule type="cellIs" dxfId="1228" priority="27" operator="equal">
      <formula>15</formula>
    </cfRule>
  </conditionalFormatting>
  <conditionalFormatting sqref="Q12">
    <cfRule type="cellIs" dxfId="1227" priority="15" operator="equal">
      <formula>1</formula>
    </cfRule>
    <cfRule type="cellIs" dxfId="1226" priority="16" operator="equal">
      <formula>2</formula>
    </cfRule>
    <cfRule type="cellIs" dxfId="1225" priority="17" operator="equal">
      <formula>3</formula>
    </cfRule>
  </conditionalFormatting>
  <conditionalFormatting sqref="R12">
    <cfRule type="cellIs" dxfId="1224" priority="12" operator="equal">
      <formula>5</formula>
    </cfRule>
    <cfRule type="cellIs" dxfId="1223" priority="13" operator="equal">
      <formula>10</formula>
    </cfRule>
    <cfRule type="cellIs" dxfId="1222" priority="14" operator="equal">
      <formula>20</formula>
    </cfRule>
  </conditionalFormatting>
  <conditionalFormatting sqref="S12">
    <cfRule type="cellIs" dxfId="1221" priority="1" operator="equal">
      <formula>20</formula>
    </cfRule>
    <cfRule type="cellIs" dxfId="1220" priority="2" operator="equal">
      <formula>5</formula>
    </cfRule>
    <cfRule type="cellIs" dxfId="1219" priority="3" operator="equal">
      <formula>5</formula>
    </cfRule>
    <cfRule type="cellIs" dxfId="1218" priority="4" operator="equal">
      <formula>10</formula>
    </cfRule>
    <cfRule type="cellIs" dxfId="1217" priority="5" operator="equal">
      <formula>10</formula>
    </cfRule>
    <cfRule type="cellIs" dxfId="1216" priority="6" operator="equal">
      <formula>60</formula>
    </cfRule>
    <cfRule type="cellIs" dxfId="1215" priority="7" operator="equal">
      <formula>40</formula>
    </cfRule>
    <cfRule type="cellIs" dxfId="1214" priority="8" operator="equal">
      <formula>30</formula>
    </cfRule>
    <cfRule type="cellIs" dxfId="1213" priority="9" operator="equal">
      <formula>15</formula>
    </cfRule>
    <cfRule type="cellIs" dxfId="1212" priority="11" operator="equal">
      <formula>"15, 20, "</formula>
    </cfRule>
  </conditionalFormatting>
  <conditionalFormatting sqref="S12">
    <cfRule type="cellIs" dxfId="1211" priority="10" operator="equal">
      <formula>15</formula>
    </cfRule>
  </conditionalFormatting>
  <dataValidations count="2">
    <dataValidation type="list" allowBlank="1" showInputMessage="1" showErrorMessage="1" sqref="U11:U12" xr:uid="{FB975C9B-DCCB-44C9-89E8-9D983A079D2C}">
      <formula1>Estado</formula1>
    </dataValidation>
    <dataValidation type="list" allowBlank="1" showInputMessage="1" showErrorMessage="1" sqref="R11:R12" xr:uid="{EEE4AC52-41F8-4ECC-8003-836BD374466A}">
      <formula1>Impacto</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9A5BD32-C223-438D-AD69-A126F9BFBC18}">
          <x14:formula1>
            <xm:f>'C:\Users\loren\Documents\Sapiencia\Riesgos e indicadores\[Consolidado Riesgos 2020 V2.xlsx]Listas'!#REF!</xm:f>
          </x14:formula1>
          <xm:sqref>C11:D12 L11:L12 H11:I12</xm:sqref>
        </x14:dataValidation>
        <x14:dataValidation type="list" allowBlank="1" showInputMessage="1" showErrorMessage="1" xr:uid="{43CED870-B505-4651-839B-1888577D3964}">
          <x14:formula1>
            <xm:f>Hoja1!$B$2:$B$4</xm:f>
          </x14:formula1>
          <xm:sqref>Q11:Q12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7F67A-3302-489E-8E7C-2F1563B95E8B}">
  <dimension ref="B1:X16"/>
  <sheetViews>
    <sheetView showGridLines="0" showRowColHeaders="0" zoomScale="80" zoomScaleNormal="8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7.44140625" customWidth="1"/>
    <col min="7" max="7" width="24" customWidth="1"/>
    <col min="8" max="8" width="20.88671875" customWidth="1"/>
    <col min="9" max="9" width="13.88671875" customWidth="1"/>
    <col min="10" max="10" width="8.6640625" customWidth="1"/>
    <col min="11" max="11" width="12.88671875" bestFit="1" customWidth="1"/>
    <col min="12" max="12" width="17.44140625" customWidth="1"/>
    <col min="13" max="13" width="32" customWidth="1"/>
    <col min="14" max="14" width="28.5546875" customWidth="1"/>
    <col min="15" max="15" width="18.88671875" customWidth="1"/>
    <col min="16" max="16" width="20.109375" customWidth="1"/>
    <col min="17" max="17" width="19.6640625" customWidth="1"/>
    <col min="18" max="18" width="13.109375" customWidth="1"/>
    <col min="19" max="19" width="9.109375" customWidth="1"/>
    <col min="20" max="20" width="13.6640625" customWidth="1"/>
    <col min="21" max="21" width="20" bestFit="1" customWidth="1"/>
    <col min="22" max="22" width="96.77734375" customWidth="1"/>
    <col min="23" max="23" width="68.33203125"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37.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313.8" customHeight="1" x14ac:dyDescent="0.3">
      <c r="B11" s="4">
        <v>1</v>
      </c>
      <c r="C11" s="110" t="s">
        <v>91</v>
      </c>
      <c r="D11" s="111"/>
      <c r="E11" s="34" t="s">
        <v>130</v>
      </c>
      <c r="F11" s="5" t="s">
        <v>131</v>
      </c>
      <c r="G11" s="5" t="s">
        <v>132</v>
      </c>
      <c r="H11" s="4">
        <v>3</v>
      </c>
      <c r="I11" s="4">
        <v>20</v>
      </c>
      <c r="J11" s="4">
        <f t="shared" ref="J11:J13" si="0">H11*I11</f>
        <v>60</v>
      </c>
      <c r="K11" s="4" t="str">
        <f t="shared" ref="K11:K13" si="1">IF(J11&lt;=5,"Aceptable", IF(J11&lt;=10,"Tolerable",IF(J11&lt;=20,"Moderado",IF(J11&lt;=40,"Importante","Inaceptable"))))</f>
        <v>Inaceptable</v>
      </c>
      <c r="L11" s="7" t="s">
        <v>57</v>
      </c>
      <c r="M11" s="5" t="s">
        <v>133</v>
      </c>
      <c r="N11" s="7" t="s">
        <v>134</v>
      </c>
      <c r="O11" s="5" t="s">
        <v>135</v>
      </c>
      <c r="P11" s="5" t="s">
        <v>136</v>
      </c>
      <c r="Q11" s="74">
        <v>3</v>
      </c>
      <c r="R11" s="74">
        <v>20</v>
      </c>
      <c r="S11" s="74">
        <f>Q11*R11</f>
        <v>60</v>
      </c>
      <c r="T11" s="74" t="str">
        <f t="shared" ref="T11:T13" si="2">IF(S11&lt;=5,"Aceptable", IF(S11&lt;=10,"Tolerable",IF(S11&lt;=20,"Moderado",IF(S11&lt;=40,"Importante","Inaceptable"))))</f>
        <v>Inaceptable</v>
      </c>
      <c r="U11" s="74" t="s">
        <v>542</v>
      </c>
      <c r="V11" s="78" t="s">
        <v>558</v>
      </c>
      <c r="W11" s="73" t="s">
        <v>559</v>
      </c>
      <c r="X11" s="7"/>
    </row>
    <row r="12" spans="2:24" ht="280.8" customHeight="1" x14ac:dyDescent="0.3">
      <c r="B12" s="4">
        <v>2</v>
      </c>
      <c r="C12" s="110" t="s">
        <v>90</v>
      </c>
      <c r="D12" s="111"/>
      <c r="E12" s="34" t="s">
        <v>137</v>
      </c>
      <c r="F12" s="11" t="s">
        <v>144</v>
      </c>
      <c r="G12" s="5" t="s">
        <v>138</v>
      </c>
      <c r="H12" s="4">
        <v>2</v>
      </c>
      <c r="I12" s="4">
        <v>20</v>
      </c>
      <c r="J12" s="4">
        <f t="shared" si="0"/>
        <v>40</v>
      </c>
      <c r="K12" s="4" t="str">
        <f t="shared" si="1"/>
        <v>Importante</v>
      </c>
      <c r="L12" s="7" t="s">
        <v>57</v>
      </c>
      <c r="M12" s="5" t="s">
        <v>139</v>
      </c>
      <c r="N12" s="7" t="s">
        <v>134</v>
      </c>
      <c r="O12" s="5" t="s">
        <v>135</v>
      </c>
      <c r="P12" s="5" t="s">
        <v>140</v>
      </c>
      <c r="Q12" s="74">
        <v>1</v>
      </c>
      <c r="R12" s="74">
        <v>10</v>
      </c>
      <c r="S12" s="74">
        <f t="shared" ref="S12:S13" si="3">Q12*R12</f>
        <v>10</v>
      </c>
      <c r="T12" s="74" t="str">
        <f t="shared" si="2"/>
        <v>Tolerable</v>
      </c>
      <c r="U12" s="74" t="s">
        <v>532</v>
      </c>
      <c r="V12" s="73" t="s">
        <v>659</v>
      </c>
      <c r="W12" s="73" t="s">
        <v>658</v>
      </c>
      <c r="X12" s="7"/>
    </row>
    <row r="13" spans="2:24" ht="205.2" customHeight="1" x14ac:dyDescent="0.3">
      <c r="B13" s="4">
        <v>3</v>
      </c>
      <c r="C13" s="110" t="s">
        <v>91</v>
      </c>
      <c r="D13" s="111"/>
      <c r="E13" s="20" t="s">
        <v>146</v>
      </c>
      <c r="F13" s="11" t="s">
        <v>145</v>
      </c>
      <c r="G13" s="5" t="s">
        <v>141</v>
      </c>
      <c r="H13" s="4">
        <v>2</v>
      </c>
      <c r="I13" s="4">
        <v>20</v>
      </c>
      <c r="J13" s="4">
        <f t="shared" si="0"/>
        <v>40</v>
      </c>
      <c r="K13" s="4" t="str">
        <f t="shared" si="1"/>
        <v>Importante</v>
      </c>
      <c r="L13" s="7" t="s">
        <v>57</v>
      </c>
      <c r="M13" s="5" t="s">
        <v>142</v>
      </c>
      <c r="N13" s="7" t="s">
        <v>134</v>
      </c>
      <c r="O13" s="5" t="s">
        <v>135</v>
      </c>
      <c r="P13" s="5" t="s">
        <v>143</v>
      </c>
      <c r="Q13" s="74">
        <v>2</v>
      </c>
      <c r="R13" s="74">
        <v>20</v>
      </c>
      <c r="S13" s="74">
        <f t="shared" si="3"/>
        <v>40</v>
      </c>
      <c r="T13" s="74" t="str">
        <f t="shared" si="2"/>
        <v>Importante</v>
      </c>
      <c r="U13" s="74" t="s">
        <v>532</v>
      </c>
      <c r="V13" s="73" t="s">
        <v>560</v>
      </c>
      <c r="W13" s="56" t="s">
        <v>561</v>
      </c>
      <c r="X13" s="7"/>
    </row>
    <row r="14" spans="2:24" ht="15" customHeight="1" x14ac:dyDescent="0.3"/>
    <row r="15" spans="2:24" ht="15" customHeight="1" x14ac:dyDescent="0.3">
      <c r="B15" s="87" t="s">
        <v>83</v>
      </c>
      <c r="C15" s="88"/>
      <c r="D15" s="88"/>
      <c r="E15" s="88"/>
      <c r="F15" s="88"/>
      <c r="G15" s="89"/>
      <c r="H15" s="90" t="s">
        <v>84</v>
      </c>
      <c r="I15" s="90"/>
      <c r="J15" s="90"/>
      <c r="K15" s="90"/>
      <c r="L15" s="90"/>
      <c r="M15" s="90"/>
      <c r="N15" s="90" t="s">
        <v>85</v>
      </c>
      <c r="O15" s="90"/>
      <c r="P15" s="90"/>
      <c r="Q15" s="90"/>
      <c r="R15" s="90"/>
    </row>
    <row r="16" spans="2:24" ht="15" customHeight="1" x14ac:dyDescent="0.3">
      <c r="B16" s="87" t="s">
        <v>86</v>
      </c>
      <c r="C16" s="88"/>
      <c r="D16" s="88"/>
      <c r="E16" s="88"/>
      <c r="F16" s="88"/>
      <c r="G16" s="89"/>
      <c r="H16" s="91" t="s">
        <v>87</v>
      </c>
      <c r="I16" s="91"/>
      <c r="J16" s="91"/>
      <c r="K16" s="91"/>
      <c r="L16" s="91"/>
      <c r="M16" s="91"/>
      <c r="N16" s="91" t="s">
        <v>88</v>
      </c>
      <c r="O16" s="91"/>
      <c r="P16" s="91"/>
      <c r="Q16" s="91"/>
      <c r="R16" s="91"/>
    </row>
  </sheetData>
  <dataConsolidate/>
  <mergeCells count="42">
    <mergeCell ref="B1:E2"/>
    <mergeCell ref="F1:O2"/>
    <mergeCell ref="P1:R1"/>
    <mergeCell ref="P2:R2"/>
    <mergeCell ref="B3:O3"/>
    <mergeCell ref="P3:R3"/>
    <mergeCell ref="U6:X8"/>
    <mergeCell ref="B8:B10"/>
    <mergeCell ref="C8:D10"/>
    <mergeCell ref="E8:E10"/>
    <mergeCell ref="F8:F10"/>
    <mergeCell ref="G8:G10"/>
    <mergeCell ref="H8:K8"/>
    <mergeCell ref="L8:L10"/>
    <mergeCell ref="M8:P8"/>
    <mergeCell ref="Q8:T8"/>
    <mergeCell ref="H9:H10"/>
    <mergeCell ref="I9:I10"/>
    <mergeCell ref="J9:K10"/>
    <mergeCell ref="P9:P10"/>
    <mergeCell ref="X9:X10"/>
    <mergeCell ref="U9:U10"/>
    <mergeCell ref="B16:G16"/>
    <mergeCell ref="H16:M16"/>
    <mergeCell ref="N16:R16"/>
    <mergeCell ref="B4:G4"/>
    <mergeCell ref="P4:R4"/>
    <mergeCell ref="B6:T7"/>
    <mergeCell ref="C11:D11"/>
    <mergeCell ref="C12:D12"/>
    <mergeCell ref="C13:D13"/>
    <mergeCell ref="B15:G15"/>
    <mergeCell ref="H15:M15"/>
    <mergeCell ref="N15:R15"/>
    <mergeCell ref="Q9:Q10"/>
    <mergeCell ref="R9:R10"/>
    <mergeCell ref="S9:T10"/>
    <mergeCell ref="V9:V10"/>
    <mergeCell ref="W9:W10"/>
    <mergeCell ref="M9:M10"/>
    <mergeCell ref="N9:N10"/>
    <mergeCell ref="O9:O10"/>
  </mergeCells>
  <conditionalFormatting sqref="H14 H17">
    <cfRule type="cellIs" dxfId="1210" priority="175" operator="equal">
      <formula>2</formula>
    </cfRule>
  </conditionalFormatting>
  <conditionalFormatting sqref="H13">
    <cfRule type="cellIs" dxfId="1209" priority="172" operator="equal">
      <formula>1</formula>
    </cfRule>
    <cfRule type="cellIs" dxfId="1208" priority="173" operator="equal">
      <formula>2</formula>
    </cfRule>
    <cfRule type="cellIs" dxfId="1207" priority="174" operator="equal">
      <formula>3</formula>
    </cfRule>
  </conditionalFormatting>
  <conditionalFormatting sqref="I11 I13">
    <cfRule type="cellIs" dxfId="1206" priority="169" operator="equal">
      <formula>5</formula>
    </cfRule>
    <cfRule type="cellIs" dxfId="1205" priority="170" operator="equal">
      <formula>10</formula>
    </cfRule>
    <cfRule type="cellIs" dxfId="1204" priority="171" operator="equal">
      <formula>20</formula>
    </cfRule>
  </conditionalFormatting>
  <conditionalFormatting sqref="K11">
    <cfRule type="containsText" dxfId="1203" priority="160" operator="containsText" text="Inaceptable">
      <formula>NOT(ISERROR(SEARCH("Inaceptable",K11)))</formula>
    </cfRule>
    <cfRule type="containsText" dxfId="1202" priority="161" operator="containsText" text="Importante">
      <formula>NOT(ISERROR(SEARCH("Importante",K11)))</formula>
    </cfRule>
    <cfRule type="containsText" dxfId="1201" priority="162" operator="containsText" text="Moderado">
      <formula>NOT(ISERROR(SEARCH("Moderado",K11)))</formula>
    </cfRule>
    <cfRule type="containsText" dxfId="1200" priority="163" operator="containsText" text="Tolerable">
      <formula>NOT(ISERROR(SEARCH("Tolerable",K11)))</formula>
    </cfRule>
    <cfRule type="containsText" dxfId="1199" priority="164" operator="containsText" text="Aceptable">
      <formula>NOT(ISERROR(SEARCH("Aceptable",K11)))</formula>
    </cfRule>
    <cfRule type="containsText" dxfId="1198" priority="165" operator="containsText" text="Inaceptable">
      <formula>NOT(ISERROR(SEARCH("Inaceptable",K11)))</formula>
    </cfRule>
  </conditionalFormatting>
  <conditionalFormatting sqref="J11">
    <cfRule type="cellIs" dxfId="1197" priority="149" operator="equal">
      <formula>20</formula>
    </cfRule>
    <cfRule type="cellIs" dxfId="1196" priority="150" operator="equal">
      <formula>5</formula>
    </cfRule>
    <cfRule type="cellIs" dxfId="1195" priority="151" operator="equal">
      <formula>5</formula>
    </cfRule>
    <cfRule type="cellIs" dxfId="1194" priority="152" operator="equal">
      <formula>10</formula>
    </cfRule>
    <cfRule type="cellIs" dxfId="1193" priority="153" operator="equal">
      <formula>10</formula>
    </cfRule>
    <cfRule type="cellIs" dxfId="1192" priority="154" operator="equal">
      <formula>60</formula>
    </cfRule>
    <cfRule type="cellIs" dxfId="1191" priority="155" operator="equal">
      <formula>40</formula>
    </cfRule>
    <cfRule type="cellIs" dxfId="1190" priority="156" operator="equal">
      <formula>30</formula>
    </cfRule>
    <cfRule type="cellIs" dxfId="1189" priority="157" operator="equal">
      <formula>15</formula>
    </cfRule>
    <cfRule type="cellIs" dxfId="1188" priority="159" operator="equal">
      <formula>"15, 20, "</formula>
    </cfRule>
  </conditionalFormatting>
  <conditionalFormatting sqref="J11">
    <cfRule type="cellIs" dxfId="1187" priority="158" operator="equal">
      <formula>15</formula>
    </cfRule>
  </conditionalFormatting>
  <conditionalFormatting sqref="H12">
    <cfRule type="cellIs" dxfId="1186" priority="100" operator="equal">
      <formula>1</formula>
    </cfRule>
    <cfRule type="cellIs" dxfId="1185" priority="101" operator="equal">
      <formula>2</formula>
    </cfRule>
    <cfRule type="cellIs" dxfId="1184" priority="102" operator="equal">
      <formula>3</formula>
    </cfRule>
  </conditionalFormatting>
  <conditionalFormatting sqref="I12">
    <cfRule type="cellIs" dxfId="1183" priority="97" operator="equal">
      <formula>5</formula>
    </cfRule>
    <cfRule type="cellIs" dxfId="1182" priority="98" operator="equal">
      <formula>10</formula>
    </cfRule>
    <cfRule type="cellIs" dxfId="1181" priority="99" operator="equal">
      <formula>20</formula>
    </cfRule>
  </conditionalFormatting>
  <conditionalFormatting sqref="J12:J13">
    <cfRule type="cellIs" dxfId="1180" priority="80" operator="equal">
      <formula>20</formula>
    </cfRule>
    <cfRule type="cellIs" dxfId="1179" priority="87" operator="equal">
      <formula>5</formula>
    </cfRule>
    <cfRule type="cellIs" dxfId="1178" priority="88" operator="equal">
      <formula>5</formula>
    </cfRule>
    <cfRule type="cellIs" dxfId="1177" priority="89" operator="equal">
      <formula>10</formula>
    </cfRule>
    <cfRule type="cellIs" dxfId="1176" priority="90" operator="equal">
      <formula>10</formula>
    </cfRule>
    <cfRule type="cellIs" dxfId="1175" priority="91" operator="equal">
      <formula>60</formula>
    </cfRule>
    <cfRule type="cellIs" dxfId="1174" priority="92" operator="equal">
      <formula>40</formula>
    </cfRule>
    <cfRule type="cellIs" dxfId="1173" priority="93" operator="equal">
      <formula>30</formula>
    </cfRule>
    <cfRule type="cellIs" dxfId="1172" priority="94" operator="equal">
      <formula>15</formula>
    </cfRule>
    <cfRule type="cellIs" dxfId="1171" priority="96" operator="equal">
      <formula>"15, 20, "</formula>
    </cfRule>
  </conditionalFormatting>
  <conditionalFormatting sqref="J12:J13">
    <cfRule type="cellIs" dxfId="1170" priority="95" operator="equal">
      <formula>15</formula>
    </cfRule>
  </conditionalFormatting>
  <conditionalFormatting sqref="K12:K13">
    <cfRule type="containsText" dxfId="1169" priority="81" operator="containsText" text="Inaceptable">
      <formula>NOT(ISERROR(SEARCH("Inaceptable",K12)))</formula>
    </cfRule>
    <cfRule type="containsText" dxfId="1168" priority="82" operator="containsText" text="Importante">
      <formula>NOT(ISERROR(SEARCH("Importante",K12)))</formula>
    </cfRule>
    <cfRule type="containsText" dxfId="1167" priority="83" operator="containsText" text="Moderado">
      <formula>NOT(ISERROR(SEARCH("Moderado",K12)))</formula>
    </cfRule>
    <cfRule type="containsText" dxfId="1166" priority="84" operator="containsText" text="Tolerable">
      <formula>NOT(ISERROR(SEARCH("Tolerable",K12)))</formula>
    </cfRule>
    <cfRule type="containsText" dxfId="1165" priority="85" operator="containsText" text="Aceptable">
      <formula>NOT(ISERROR(SEARCH("Aceptable",K12)))</formula>
    </cfRule>
    <cfRule type="containsText" dxfId="1164" priority="86" operator="containsText" text="Inaceptable">
      <formula>NOT(ISERROR(SEARCH("Inaceptable",K12)))</formula>
    </cfRule>
  </conditionalFormatting>
  <conditionalFormatting sqref="H11">
    <cfRule type="cellIs" dxfId="1163" priority="54" operator="equal">
      <formula>1</formula>
    </cfRule>
    <cfRule type="cellIs" dxfId="1162" priority="55" operator="equal">
      <formula>2</formula>
    </cfRule>
    <cfRule type="cellIs" dxfId="1161" priority="56" operator="equal">
      <formula>3</formula>
    </cfRule>
  </conditionalFormatting>
  <conditionalFormatting sqref="T11:T13">
    <cfRule type="containsText" dxfId="1160" priority="1" operator="containsText" text="Inaceptable">
      <formula>NOT(ISERROR(SEARCH("Inaceptable",T11)))</formula>
    </cfRule>
    <cfRule type="containsText" dxfId="1159" priority="2" operator="containsText" text="Importante">
      <formula>NOT(ISERROR(SEARCH("Importante",T11)))</formula>
    </cfRule>
    <cfRule type="containsText" dxfId="1158" priority="3" operator="containsText" text="Moderado">
      <formula>NOT(ISERROR(SEARCH("Moderado",T11)))</formula>
    </cfRule>
    <cfRule type="containsText" dxfId="1157" priority="4" operator="containsText" text="Tolerable">
      <formula>NOT(ISERROR(SEARCH("Tolerable",T11)))</formula>
    </cfRule>
    <cfRule type="containsText" dxfId="1156" priority="5" operator="containsText" text="Aceptable">
      <formula>NOT(ISERROR(SEARCH("Aceptable",T11)))</formula>
    </cfRule>
    <cfRule type="containsText" dxfId="1155" priority="6" operator="containsText" text="Inaceptable">
      <formula>NOT(ISERROR(SEARCH("Inaceptable",T11)))</formula>
    </cfRule>
  </conditionalFormatting>
  <conditionalFormatting sqref="R11">
    <cfRule type="cellIs" dxfId="1154" priority="33" operator="equal">
      <formula>5</formula>
    </cfRule>
    <cfRule type="cellIs" dxfId="1153" priority="34" operator="equal">
      <formula>10</formula>
    </cfRule>
    <cfRule type="cellIs" dxfId="1152" priority="35" operator="equal">
      <formula>20</formula>
    </cfRule>
  </conditionalFormatting>
  <conditionalFormatting sqref="Q11">
    <cfRule type="cellIs" dxfId="1151" priority="30" operator="equal">
      <formula>1</formula>
    </cfRule>
    <cfRule type="cellIs" dxfId="1150" priority="31" operator="equal">
      <formula>2</formula>
    </cfRule>
    <cfRule type="cellIs" dxfId="1149" priority="32" operator="equal">
      <formula>3</formula>
    </cfRule>
  </conditionalFormatting>
  <conditionalFormatting sqref="S11:S13">
    <cfRule type="cellIs" dxfId="1148" priority="19" operator="equal">
      <formula>20</formula>
    </cfRule>
    <cfRule type="cellIs" dxfId="1147" priority="20" operator="equal">
      <formula>5</formula>
    </cfRule>
    <cfRule type="cellIs" dxfId="1146" priority="21" operator="equal">
      <formula>5</formula>
    </cfRule>
    <cfRule type="cellIs" dxfId="1145" priority="22" operator="equal">
      <formula>10</formula>
    </cfRule>
    <cfRule type="cellIs" dxfId="1144" priority="23" operator="equal">
      <formula>10</formula>
    </cfRule>
    <cfRule type="cellIs" dxfId="1143" priority="24" operator="equal">
      <formula>60</formula>
    </cfRule>
    <cfRule type="cellIs" dxfId="1142" priority="25" operator="equal">
      <formula>40</formula>
    </cfRule>
    <cfRule type="cellIs" dxfId="1141" priority="26" operator="equal">
      <formula>30</formula>
    </cfRule>
    <cfRule type="cellIs" dxfId="1140" priority="27" operator="equal">
      <formula>15</formula>
    </cfRule>
    <cfRule type="cellIs" dxfId="1139" priority="29" operator="equal">
      <formula>"15, 20, "</formula>
    </cfRule>
  </conditionalFormatting>
  <conditionalFormatting sqref="S11:S13">
    <cfRule type="cellIs" dxfId="1138" priority="28" operator="equal">
      <formula>15</formula>
    </cfRule>
  </conditionalFormatting>
  <conditionalFormatting sqref="Q13">
    <cfRule type="cellIs" dxfId="1137" priority="16" operator="equal">
      <formula>1</formula>
    </cfRule>
    <cfRule type="cellIs" dxfId="1136" priority="17" operator="equal">
      <formula>2</formula>
    </cfRule>
    <cfRule type="cellIs" dxfId="1135" priority="18" operator="equal">
      <formula>3</formula>
    </cfRule>
  </conditionalFormatting>
  <conditionalFormatting sqref="R13">
    <cfRule type="cellIs" dxfId="1134" priority="13" operator="equal">
      <formula>5</formula>
    </cfRule>
    <cfRule type="cellIs" dxfId="1133" priority="14" operator="equal">
      <formula>10</formula>
    </cfRule>
    <cfRule type="cellIs" dxfId="1132" priority="15" operator="equal">
      <formula>20</formula>
    </cfRule>
  </conditionalFormatting>
  <conditionalFormatting sqref="Q12">
    <cfRule type="cellIs" dxfId="1131" priority="10" operator="equal">
      <formula>1</formula>
    </cfRule>
    <cfRule type="cellIs" dxfId="1130" priority="11" operator="equal">
      <formula>2</formula>
    </cfRule>
    <cfRule type="cellIs" dxfId="1129" priority="12" operator="equal">
      <formula>3</formula>
    </cfRule>
  </conditionalFormatting>
  <conditionalFormatting sqref="R12">
    <cfRule type="cellIs" dxfId="1128" priority="7" operator="equal">
      <formula>5</formula>
    </cfRule>
    <cfRule type="cellIs" dxfId="1127" priority="8" operator="equal">
      <formula>10</formula>
    </cfRule>
    <cfRule type="cellIs" dxfId="1126" priority="9" operator="equal">
      <formula>20</formula>
    </cfRule>
  </conditionalFormatting>
  <dataValidations count="1">
    <dataValidation type="list" allowBlank="1" showInputMessage="1" showErrorMessage="1" sqref="R11:R13" xr:uid="{DE10150C-EC23-4C98-8439-87A827226B31}">
      <formula1>Impacto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931C823-E231-4789-BBDC-D1415F892885}">
          <x14:formula1>
            <xm:f>'C:\Users\loren\Documents\Sapiencia\Riesgos e indicadores\[Consolidado Riesgos 2020 V2.xlsx]Listas'!#REF!</xm:f>
          </x14:formula1>
          <xm:sqref>H11:I13 C11:D13 L11:L13 U11:U13</xm:sqref>
        </x14:dataValidation>
        <x14:dataValidation type="list" allowBlank="1" showInputMessage="1" showErrorMessage="1" xr:uid="{7649563C-865C-454E-BC79-1F4E2BA6767A}">
          <x14:formula1>
            <xm:f>Hoja1!$B$2:$B$4</xm:f>
          </x14:formula1>
          <xm:sqref>Q11:Q13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433A-F7F2-4A48-B018-C3ACFC0EF042}">
  <dimension ref="B1:X19"/>
  <sheetViews>
    <sheetView showGridLines="0" showRowColHeaders="0" zoomScale="90" zoomScaleNormal="90" workbookViewId="0">
      <selection activeCell="B1" sqref="B1:E2"/>
    </sheetView>
  </sheetViews>
  <sheetFormatPr baseColWidth="10" defaultColWidth="11.44140625" defaultRowHeight="14.4" x14ac:dyDescent="0.3"/>
  <cols>
    <col min="1" max="1" width="2" style="67" customWidth="1"/>
    <col min="2" max="2" width="3.5546875" style="67" bestFit="1" customWidth="1"/>
    <col min="3" max="3" width="14.88671875" style="67" bestFit="1" customWidth="1"/>
    <col min="4" max="4" width="10.5546875" style="67" bestFit="1" customWidth="1"/>
    <col min="5" max="5" width="33.44140625" style="67" bestFit="1" customWidth="1"/>
    <col min="6" max="6" width="33.6640625" style="67" customWidth="1"/>
    <col min="7" max="7" width="28.44140625" style="67" customWidth="1"/>
    <col min="8" max="8" width="19.44140625" style="67" customWidth="1"/>
    <col min="9" max="9" width="15.109375" style="67" customWidth="1"/>
    <col min="10" max="10" width="12.6640625" style="67" customWidth="1"/>
    <col min="11" max="11" width="12.88671875" style="67" bestFit="1" customWidth="1"/>
    <col min="12" max="12" width="17.44140625" style="67" customWidth="1"/>
    <col min="13" max="13" width="37.109375" style="67" customWidth="1"/>
    <col min="14" max="14" width="28.5546875" style="67" customWidth="1"/>
    <col min="15" max="15" width="20.5546875" style="67" customWidth="1"/>
    <col min="16" max="16" width="20.109375" style="67" customWidth="1"/>
    <col min="17" max="17" width="23.6640625" style="67" customWidth="1"/>
    <col min="18" max="18" width="11.44140625" style="67"/>
    <col min="19" max="19" width="9.109375" style="67" customWidth="1"/>
    <col min="20" max="20" width="13.6640625" style="67" customWidth="1"/>
    <col min="21" max="21" width="20" style="67" bestFit="1" customWidth="1"/>
    <col min="22" max="22" width="35.5546875" style="67" customWidth="1"/>
    <col min="23" max="23" width="35" style="67" customWidth="1"/>
    <col min="24" max="24" width="44.109375" style="67" customWidth="1"/>
    <col min="25" max="16384" width="11.44140625" style="67"/>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68"/>
      <c r="J4" s="69"/>
      <c r="K4" s="69"/>
      <c r="L4" s="69"/>
      <c r="P4" s="107" t="s">
        <v>17</v>
      </c>
      <c r="Q4" s="107"/>
      <c r="R4" s="107"/>
    </row>
    <row r="5" spans="2:24" x14ac:dyDescent="0.3">
      <c r="B5" s="70"/>
      <c r="C5" s="70"/>
      <c r="D5" s="70"/>
      <c r="E5" s="70"/>
      <c r="F5" s="70"/>
      <c r="G5" s="70"/>
      <c r="H5" s="68"/>
      <c r="I5" s="68"/>
      <c r="J5" s="69"/>
      <c r="K5" s="69"/>
      <c r="L5" s="69"/>
      <c r="M5" s="69"/>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40.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129.6" x14ac:dyDescent="0.3">
      <c r="B11" s="74">
        <v>1</v>
      </c>
      <c r="C11" s="85" t="s">
        <v>62</v>
      </c>
      <c r="D11" s="86"/>
      <c r="E11" s="34" t="s">
        <v>531</v>
      </c>
      <c r="F11" s="73" t="s">
        <v>649</v>
      </c>
      <c r="G11" s="73" t="s">
        <v>650</v>
      </c>
      <c r="H11" s="74">
        <v>2</v>
      </c>
      <c r="I11" s="74">
        <v>20</v>
      </c>
      <c r="J11" s="74">
        <f t="shared" ref="J11" si="0">H11*I11</f>
        <v>40</v>
      </c>
      <c r="K11" s="74" t="str">
        <f t="shared" ref="K11" si="1">IF(J11&lt;=5,"Aceptable", IF(J11&lt;=10,"Tolerable",IF(J11&lt;=20,"Moderado",IF(J11&lt;=40,"Importante","Inaceptable"))))</f>
        <v>Importante</v>
      </c>
      <c r="L11" s="6" t="s">
        <v>43</v>
      </c>
      <c r="M11" s="73" t="s">
        <v>651</v>
      </c>
      <c r="N11" s="73" t="s">
        <v>652</v>
      </c>
      <c r="O11" s="73" t="s">
        <v>509</v>
      </c>
      <c r="P11" s="73" t="s">
        <v>653</v>
      </c>
      <c r="Q11" s="74">
        <v>2</v>
      </c>
      <c r="R11" s="74">
        <v>20</v>
      </c>
      <c r="S11" s="74">
        <f t="shared" ref="S11" si="2">Q11*R11</f>
        <v>40</v>
      </c>
      <c r="T11" s="6" t="str">
        <f t="shared" ref="T11" si="3">IF(S11&lt;=5,"Aceptable", IF(S11&lt;=10,"Tolerable",IF(S11&lt;=20,"Moderado",IF(S11&lt;=40,"Importante","Inaceptable"))))</f>
        <v>Importante</v>
      </c>
      <c r="U11" s="71" t="s">
        <v>532</v>
      </c>
      <c r="V11" s="73" t="s">
        <v>654</v>
      </c>
      <c r="W11" s="71"/>
      <c r="X11" s="71"/>
    </row>
    <row r="12" spans="2:24" ht="15" customHeight="1" x14ac:dyDescent="0.3"/>
    <row r="13" spans="2:24" ht="15" customHeight="1" x14ac:dyDescent="0.3">
      <c r="B13" s="87" t="s">
        <v>83</v>
      </c>
      <c r="C13" s="88"/>
      <c r="D13" s="88"/>
      <c r="E13" s="88"/>
      <c r="F13" s="88"/>
      <c r="G13" s="89"/>
      <c r="H13" s="90" t="s">
        <v>84</v>
      </c>
      <c r="I13" s="90"/>
      <c r="J13" s="90"/>
      <c r="K13" s="90"/>
      <c r="L13" s="90"/>
      <c r="M13" s="90"/>
      <c r="N13" s="90" t="s">
        <v>85</v>
      </c>
      <c r="O13" s="90"/>
      <c r="P13" s="90"/>
      <c r="Q13" s="90"/>
      <c r="R13" s="90"/>
    </row>
    <row r="14" spans="2:24" ht="15" customHeight="1" x14ac:dyDescent="0.3">
      <c r="B14" s="87" t="s">
        <v>86</v>
      </c>
      <c r="C14" s="88"/>
      <c r="D14" s="88"/>
      <c r="E14" s="88"/>
      <c r="F14" s="88"/>
      <c r="G14" s="89"/>
      <c r="H14" s="91" t="s">
        <v>87</v>
      </c>
      <c r="I14" s="91"/>
      <c r="J14" s="91"/>
      <c r="K14" s="91"/>
      <c r="L14" s="91"/>
      <c r="M14" s="91"/>
      <c r="N14" s="91" t="s">
        <v>88</v>
      </c>
      <c r="O14" s="91"/>
      <c r="P14" s="91"/>
      <c r="Q14" s="91"/>
      <c r="R14" s="91"/>
    </row>
    <row r="19" spans="5:7" x14ac:dyDescent="0.3">
      <c r="E19" s="75"/>
      <c r="F19" s="75"/>
      <c r="G19" s="75"/>
    </row>
  </sheetData>
  <mergeCells count="40">
    <mergeCell ref="B1:E2"/>
    <mergeCell ref="F1:O2"/>
    <mergeCell ref="P1:R1"/>
    <mergeCell ref="P2:R2"/>
    <mergeCell ref="B3:O3"/>
    <mergeCell ref="P3:R3"/>
    <mergeCell ref="B4:G4"/>
    <mergeCell ref="P4:R4"/>
    <mergeCell ref="B6:T7"/>
    <mergeCell ref="U6:X8"/>
    <mergeCell ref="B8:B10"/>
    <mergeCell ref="C8:D10"/>
    <mergeCell ref="E8:E10"/>
    <mergeCell ref="F8:F10"/>
    <mergeCell ref="G8:G10"/>
    <mergeCell ref="H8:K8"/>
    <mergeCell ref="L8:L10"/>
    <mergeCell ref="M8:P8"/>
    <mergeCell ref="Q8:T8"/>
    <mergeCell ref="H9:H10"/>
    <mergeCell ref="I9:I10"/>
    <mergeCell ref="J9:K10"/>
    <mergeCell ref="M9:M10"/>
    <mergeCell ref="N9:N10"/>
    <mergeCell ref="O9:O10"/>
    <mergeCell ref="P9:P10"/>
    <mergeCell ref="X9:X10"/>
    <mergeCell ref="Q9:Q10"/>
    <mergeCell ref="R9:R10"/>
    <mergeCell ref="S9:T10"/>
    <mergeCell ref="U9:U10"/>
    <mergeCell ref="V9:V10"/>
    <mergeCell ref="W9:W10"/>
    <mergeCell ref="C11:D11"/>
    <mergeCell ref="B13:G13"/>
    <mergeCell ref="H13:M13"/>
    <mergeCell ref="N13:R13"/>
    <mergeCell ref="B14:G14"/>
    <mergeCell ref="H14:M14"/>
    <mergeCell ref="N14:R14"/>
  </mergeCells>
  <conditionalFormatting sqref="H12 H15">
    <cfRule type="cellIs" dxfId="1125" priority="87" operator="equal">
      <formula>2</formula>
    </cfRule>
  </conditionalFormatting>
  <conditionalFormatting sqref="Q11">
    <cfRule type="cellIs" dxfId="1124" priority="84" operator="equal">
      <formula>1</formula>
    </cfRule>
    <cfRule type="cellIs" dxfId="1123" priority="85" operator="equal">
      <formula>2</formula>
    </cfRule>
    <cfRule type="cellIs" dxfId="1122" priority="86" operator="equal">
      <formula>3</formula>
    </cfRule>
  </conditionalFormatting>
  <conditionalFormatting sqref="R11">
    <cfRule type="cellIs" dxfId="1121" priority="81" operator="equal">
      <formula>5</formula>
    </cfRule>
    <cfRule type="cellIs" dxfId="1120" priority="82" operator="equal">
      <formula>10</formula>
    </cfRule>
    <cfRule type="cellIs" dxfId="1119" priority="83" operator="equal">
      <formula>20</formula>
    </cfRule>
  </conditionalFormatting>
  <conditionalFormatting sqref="S11">
    <cfRule type="cellIs" dxfId="1118" priority="64" operator="equal">
      <formula>20</formula>
    </cfRule>
    <cfRule type="cellIs" dxfId="1117" priority="71" operator="equal">
      <formula>5</formula>
    </cfRule>
    <cfRule type="cellIs" dxfId="1116" priority="72" operator="equal">
      <formula>5</formula>
    </cfRule>
    <cfRule type="cellIs" dxfId="1115" priority="73" operator="equal">
      <formula>10</formula>
    </cfRule>
    <cfRule type="cellIs" dxfId="1114" priority="74" operator="equal">
      <formula>10</formula>
    </cfRule>
    <cfRule type="cellIs" dxfId="1113" priority="75" operator="equal">
      <formula>60</formula>
    </cfRule>
    <cfRule type="cellIs" dxfId="1112" priority="76" operator="equal">
      <formula>40</formula>
    </cfRule>
    <cfRule type="cellIs" dxfId="1111" priority="77" operator="equal">
      <formula>30</formula>
    </cfRule>
    <cfRule type="cellIs" dxfId="1110" priority="78" operator="equal">
      <formula>15</formula>
    </cfRule>
    <cfRule type="cellIs" dxfId="1109" priority="80" operator="equal">
      <formula>"15, 20, "</formula>
    </cfRule>
  </conditionalFormatting>
  <conditionalFormatting sqref="S11">
    <cfRule type="cellIs" dxfId="1108" priority="79" operator="equal">
      <formula>15</formula>
    </cfRule>
  </conditionalFormatting>
  <conditionalFormatting sqref="T11">
    <cfRule type="containsText" dxfId="1107" priority="65" operator="containsText" text="Inaceptable">
      <formula>NOT(ISERROR(SEARCH("Inaceptable",T11)))</formula>
    </cfRule>
    <cfRule type="containsText" dxfId="1106" priority="66" operator="containsText" text="Importante">
      <formula>NOT(ISERROR(SEARCH("Importante",T11)))</formula>
    </cfRule>
    <cfRule type="containsText" dxfId="1105" priority="67" operator="containsText" text="Moderado">
      <formula>NOT(ISERROR(SEARCH("Moderado",T11)))</formula>
    </cfRule>
    <cfRule type="containsText" dxfId="1104" priority="68" operator="containsText" text="Tolerable">
      <formula>NOT(ISERROR(SEARCH("Tolerable",T11)))</formula>
    </cfRule>
    <cfRule type="containsText" dxfId="1103" priority="69" operator="containsText" text="Aceptable">
      <formula>NOT(ISERROR(SEARCH("Aceptable",T11)))</formula>
    </cfRule>
    <cfRule type="containsText" dxfId="1102" priority="70" operator="containsText" text="Inaceptable">
      <formula>NOT(ISERROR(SEARCH("Inaceptable",T11)))</formula>
    </cfRule>
  </conditionalFormatting>
  <conditionalFormatting sqref="K11">
    <cfRule type="containsText" dxfId="1101" priority="1" operator="containsText" text="Inaceptable">
      <formula>NOT(ISERROR(SEARCH("Inaceptable",K11)))</formula>
    </cfRule>
    <cfRule type="containsText" dxfId="1100" priority="2" operator="containsText" text="Importante">
      <formula>NOT(ISERROR(SEARCH("Importante",K11)))</formula>
    </cfRule>
    <cfRule type="containsText" dxfId="1099" priority="3" operator="containsText" text="Moderado">
      <formula>NOT(ISERROR(SEARCH("Moderado",K11)))</formula>
    </cfRule>
    <cfRule type="containsText" dxfId="1098" priority="4" operator="containsText" text="Tolerable">
      <formula>NOT(ISERROR(SEARCH("Tolerable",K11)))</formula>
    </cfRule>
    <cfRule type="containsText" dxfId="1097" priority="5" operator="containsText" text="Aceptable">
      <formula>NOT(ISERROR(SEARCH("Aceptable",K11)))</formula>
    </cfRule>
    <cfRule type="containsText" dxfId="1096" priority="6" operator="containsText" text="Inaceptable">
      <formula>NOT(ISERROR(SEARCH("Inaceptable",K11)))</formula>
    </cfRule>
  </conditionalFormatting>
  <conditionalFormatting sqref="J11">
    <cfRule type="cellIs" dxfId="1095" priority="13" operator="equal">
      <formula>20</formula>
    </cfRule>
    <cfRule type="cellIs" dxfId="1094" priority="14" operator="equal">
      <formula>5</formula>
    </cfRule>
    <cfRule type="cellIs" dxfId="1093" priority="15" operator="equal">
      <formula>5</formula>
    </cfRule>
    <cfRule type="cellIs" dxfId="1092" priority="16" operator="equal">
      <formula>10</formula>
    </cfRule>
    <cfRule type="cellIs" dxfId="1091" priority="17" operator="equal">
      <formula>10</formula>
    </cfRule>
    <cfRule type="cellIs" dxfId="1090" priority="18" operator="equal">
      <formula>60</formula>
    </cfRule>
    <cfRule type="cellIs" dxfId="1089" priority="19" operator="equal">
      <formula>40</formula>
    </cfRule>
    <cfRule type="cellIs" dxfId="1088" priority="20" operator="equal">
      <formula>30</formula>
    </cfRule>
    <cfRule type="cellIs" dxfId="1087" priority="21" operator="equal">
      <formula>15</formula>
    </cfRule>
    <cfRule type="cellIs" dxfId="1086" priority="23" operator="equal">
      <formula>"15, 20, "</formula>
    </cfRule>
  </conditionalFormatting>
  <conditionalFormatting sqref="J11">
    <cfRule type="cellIs" dxfId="1085" priority="22" operator="equal">
      <formula>15</formula>
    </cfRule>
  </conditionalFormatting>
  <conditionalFormatting sqref="H11">
    <cfRule type="cellIs" dxfId="1084" priority="10" operator="equal">
      <formula>1</formula>
    </cfRule>
    <cfRule type="cellIs" dxfId="1083" priority="11" operator="equal">
      <formula>2</formula>
    </cfRule>
    <cfRule type="cellIs" dxfId="1082" priority="12" operator="equal">
      <formula>3</formula>
    </cfRule>
  </conditionalFormatting>
  <conditionalFormatting sqref="I11">
    <cfRule type="cellIs" dxfId="1081" priority="7" operator="equal">
      <formula>5</formula>
    </cfRule>
    <cfRule type="cellIs" dxfId="1080" priority="8" operator="equal">
      <formula>10</formula>
    </cfRule>
    <cfRule type="cellIs" dxfId="1079" priority="9" operator="equal">
      <formula>20</formula>
    </cfRule>
  </conditionalFormatting>
  <dataValidations count="2">
    <dataValidation type="list" allowBlank="1" showInputMessage="1" showErrorMessage="1" sqref="U11" xr:uid="{CD832394-FC99-4AFD-B606-AB01BDCA2C3F}">
      <formula1>Estado</formula1>
    </dataValidation>
    <dataValidation type="list" allowBlank="1" showInputMessage="1" showErrorMessage="1" sqref="R11 I11" xr:uid="{97300D59-508E-4E9A-8429-8A46057803DE}">
      <formula1>Impacto</formula1>
    </dataValidation>
  </dataValidations>
  <pageMargins left="0.51181102362204722" right="0.51181102362204722" top="0.55118110236220474" bottom="0.55118110236220474" header="0.31496062992125984" footer="0.31496062992125984"/>
  <pageSetup paperSize="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0FFC911-C0CA-4D55-9490-4C66C1DCFC93}">
          <x14:formula1>
            <xm:f>Hoja1!$B$2:$B$4</xm:f>
          </x14:formula1>
          <xm:sqref>Q11 H11</xm:sqref>
        </x14:dataValidation>
        <x14:dataValidation type="list" allowBlank="1" showInputMessage="1" showErrorMessage="1" xr:uid="{0BAEC399-14F1-4DC7-95FE-85AF72DA5890}">
          <x14:formula1>
            <xm:f>'C:\Users\loren\Documents\Sapiencia\Riesgos e indicadores\[Consolidado Riesgos 2020 V2.xlsx]Listas'!#REF!</xm:f>
          </x14:formula1>
          <xm:sqref>C11:D11 L11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3E0E0-F6B8-4AB3-A01B-AC1CC1C7E697}">
  <dimension ref="B1:X30"/>
  <sheetViews>
    <sheetView showGridLines="0" showRowColHeaders="0" zoomScale="90" zoomScaleNormal="90" zoomScaleSheetLayoutView="93"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5.88671875" customWidth="1"/>
    <col min="6" max="6" width="33.6640625" customWidth="1"/>
    <col min="7" max="7" width="30.6640625" customWidth="1"/>
    <col min="8" max="8" width="20.44140625" customWidth="1"/>
    <col min="9" max="9" width="15.44140625" customWidth="1"/>
    <col min="10" max="10" width="12.33203125" customWidth="1"/>
    <col min="11" max="11" width="15.88671875" customWidth="1"/>
    <col min="12" max="12" width="19" customWidth="1"/>
    <col min="13" max="13" width="30.88671875" customWidth="1"/>
    <col min="14" max="14" width="24.109375" customWidth="1"/>
    <col min="15" max="15" width="21.33203125" customWidth="1"/>
    <col min="16" max="16" width="20.109375" customWidth="1"/>
    <col min="17" max="17" width="21.44140625" customWidth="1"/>
    <col min="18" max="18" width="14.6640625" customWidth="1"/>
    <col min="19" max="19" width="13" customWidth="1"/>
    <col min="20" max="20" width="13.6640625" customWidth="1"/>
    <col min="21" max="21" width="20" bestFit="1" customWidth="1"/>
    <col min="22" max="22" width="44.5546875" customWidth="1"/>
    <col min="23" max="23" width="26.44140625" bestFit="1"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28.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158.4" x14ac:dyDescent="0.3">
      <c r="B11" s="7">
        <v>1</v>
      </c>
      <c r="C11" s="110" t="s">
        <v>62</v>
      </c>
      <c r="D11" s="111"/>
      <c r="E11" s="19" t="s">
        <v>195</v>
      </c>
      <c r="F11" s="11" t="s">
        <v>196</v>
      </c>
      <c r="G11" s="11" t="s">
        <v>197</v>
      </c>
      <c r="H11" s="4">
        <v>1</v>
      </c>
      <c r="I11" s="4">
        <v>20</v>
      </c>
      <c r="J11" s="4">
        <f>H11*I11</f>
        <v>20</v>
      </c>
      <c r="K11" s="4" t="str">
        <f>IF(J11&lt;=5,"Aceptable", IF(J11&lt;=10,"Tolerable",IF(J11&lt;=20,"Moderado",IF(J11&lt;=40,"Importante","Inaceptable"))))</f>
        <v>Moderado</v>
      </c>
      <c r="L11" s="7" t="s">
        <v>57</v>
      </c>
      <c r="M11" s="5" t="s">
        <v>147</v>
      </c>
      <c r="N11" s="7" t="s">
        <v>148</v>
      </c>
      <c r="O11" s="13" t="s">
        <v>203</v>
      </c>
      <c r="P11" s="5" t="s">
        <v>149</v>
      </c>
      <c r="Q11" s="74">
        <v>1</v>
      </c>
      <c r="R11" s="74">
        <v>5</v>
      </c>
      <c r="S11" s="74">
        <v>5</v>
      </c>
      <c r="T11" s="6" t="s">
        <v>562</v>
      </c>
      <c r="U11" s="60" t="s">
        <v>532</v>
      </c>
      <c r="V11" s="14" t="s">
        <v>563</v>
      </c>
      <c r="W11" s="7"/>
      <c r="X11" s="7"/>
    </row>
    <row r="12" spans="2:24" ht="259.2" x14ac:dyDescent="0.3">
      <c r="B12" s="7">
        <v>2</v>
      </c>
      <c r="C12" s="110" t="s">
        <v>62</v>
      </c>
      <c r="D12" s="111"/>
      <c r="E12" s="20" t="s">
        <v>150</v>
      </c>
      <c r="F12" s="11" t="s">
        <v>198</v>
      </c>
      <c r="G12" s="11" t="s">
        <v>199</v>
      </c>
      <c r="H12" s="4">
        <v>1</v>
      </c>
      <c r="I12" s="4">
        <v>20</v>
      </c>
      <c r="J12" s="4">
        <f>H12*I12</f>
        <v>20</v>
      </c>
      <c r="K12" s="4" t="str">
        <f>IF(J12&lt;=5,"Aceptable", IF(J12&lt;=10,"Tolerable",IF(J12&lt;=20,"Moderado",IF(J12&lt;=40,"Importante","Inaceptable"))))</f>
        <v>Moderado</v>
      </c>
      <c r="L12" s="7" t="s">
        <v>57</v>
      </c>
      <c r="M12" s="5" t="s">
        <v>151</v>
      </c>
      <c r="N12" s="7" t="s">
        <v>148</v>
      </c>
      <c r="O12" s="13" t="s">
        <v>204</v>
      </c>
      <c r="P12" s="5" t="s">
        <v>152</v>
      </c>
      <c r="Q12" s="74">
        <v>1</v>
      </c>
      <c r="R12" s="74">
        <v>5</v>
      </c>
      <c r="S12" s="74">
        <v>5</v>
      </c>
      <c r="T12" s="6" t="s">
        <v>562</v>
      </c>
      <c r="U12" s="60" t="s">
        <v>19</v>
      </c>
      <c r="V12" s="14" t="s">
        <v>564</v>
      </c>
      <c r="W12" s="7"/>
      <c r="X12" s="7"/>
    </row>
    <row r="13" spans="2:24" ht="388.8" x14ac:dyDescent="0.3">
      <c r="B13" s="7">
        <v>3</v>
      </c>
      <c r="C13" s="110" t="s">
        <v>90</v>
      </c>
      <c r="D13" s="111"/>
      <c r="E13" s="169" t="s">
        <v>153</v>
      </c>
      <c r="F13" s="11" t="s">
        <v>200</v>
      </c>
      <c r="G13" s="11" t="s">
        <v>201</v>
      </c>
      <c r="H13" s="4">
        <v>3</v>
      </c>
      <c r="I13" s="4">
        <v>20</v>
      </c>
      <c r="J13" s="4">
        <f t="shared" ref="J13:J22" si="0">H13*I13</f>
        <v>60</v>
      </c>
      <c r="K13" s="4" t="str">
        <f t="shared" ref="K13:K22" si="1">IF(J13&lt;=5,"Aceptable", IF(J13&lt;=10,"Tolerable",IF(J13&lt;=20,"Moderado",IF(J13&lt;=40,"Importante","Inaceptable"))))</f>
        <v>Inaceptable</v>
      </c>
      <c r="L13" s="5" t="s">
        <v>57</v>
      </c>
      <c r="M13" s="11" t="s">
        <v>202</v>
      </c>
      <c r="N13" s="7" t="s">
        <v>148</v>
      </c>
      <c r="O13" s="5" t="s">
        <v>68</v>
      </c>
      <c r="P13" s="5" t="s">
        <v>154</v>
      </c>
      <c r="Q13" s="74">
        <v>2</v>
      </c>
      <c r="R13" s="74">
        <v>20</v>
      </c>
      <c r="S13" s="74">
        <v>40</v>
      </c>
      <c r="T13" s="6" t="s">
        <v>565</v>
      </c>
      <c r="U13" s="60" t="s">
        <v>532</v>
      </c>
      <c r="V13" s="14" t="s">
        <v>566</v>
      </c>
      <c r="W13" s="7"/>
      <c r="X13" s="7"/>
    </row>
    <row r="14" spans="2:24" ht="72" x14ac:dyDescent="0.3">
      <c r="B14" s="7">
        <v>4</v>
      </c>
      <c r="C14" s="110" t="s">
        <v>62</v>
      </c>
      <c r="D14" s="111"/>
      <c r="E14" s="170" t="s">
        <v>155</v>
      </c>
      <c r="F14" s="5" t="s">
        <v>156</v>
      </c>
      <c r="G14" s="5" t="s">
        <v>157</v>
      </c>
      <c r="H14" s="4">
        <v>3</v>
      </c>
      <c r="I14" s="4">
        <v>20</v>
      </c>
      <c r="J14" s="4">
        <f t="shared" si="0"/>
        <v>60</v>
      </c>
      <c r="K14" s="4" t="str">
        <f t="shared" si="1"/>
        <v>Inaceptable</v>
      </c>
      <c r="L14" s="5" t="s">
        <v>57</v>
      </c>
      <c r="M14" s="5" t="s">
        <v>158</v>
      </c>
      <c r="N14" s="5" t="s">
        <v>148</v>
      </c>
      <c r="O14" s="5" t="s">
        <v>68</v>
      </c>
      <c r="P14" s="5" t="s">
        <v>159</v>
      </c>
      <c r="Q14" s="74">
        <v>1</v>
      </c>
      <c r="R14" s="74">
        <v>5</v>
      </c>
      <c r="S14" s="74">
        <v>5</v>
      </c>
      <c r="T14" s="6" t="s">
        <v>562</v>
      </c>
      <c r="U14" s="60" t="s">
        <v>19</v>
      </c>
      <c r="V14" s="14" t="s">
        <v>567</v>
      </c>
      <c r="W14" s="7"/>
      <c r="X14" s="7"/>
    </row>
    <row r="15" spans="2:24" ht="109.5" customHeight="1" x14ac:dyDescent="0.3">
      <c r="B15" s="7">
        <v>5</v>
      </c>
      <c r="C15" s="110" t="s">
        <v>62</v>
      </c>
      <c r="D15" s="111"/>
      <c r="E15" s="169" t="s">
        <v>205</v>
      </c>
      <c r="F15" s="19" t="s">
        <v>160</v>
      </c>
      <c r="G15" s="19" t="s">
        <v>161</v>
      </c>
      <c r="H15" s="4">
        <v>2</v>
      </c>
      <c r="I15" s="4">
        <v>20</v>
      </c>
      <c r="J15" s="4">
        <f t="shared" si="0"/>
        <v>40</v>
      </c>
      <c r="K15" s="4" t="str">
        <f t="shared" si="1"/>
        <v>Importante</v>
      </c>
      <c r="L15" s="5" t="s">
        <v>57</v>
      </c>
      <c r="M15" s="5" t="s">
        <v>162</v>
      </c>
      <c r="N15" s="5" t="s">
        <v>148</v>
      </c>
      <c r="O15" s="5" t="s">
        <v>68</v>
      </c>
      <c r="P15" s="5" t="s">
        <v>163</v>
      </c>
      <c r="Q15" s="74">
        <v>2</v>
      </c>
      <c r="R15" s="74">
        <v>20</v>
      </c>
      <c r="S15" s="74">
        <v>40</v>
      </c>
      <c r="T15" s="6" t="s">
        <v>565</v>
      </c>
      <c r="U15" s="60" t="s">
        <v>542</v>
      </c>
      <c r="V15" s="14" t="s">
        <v>568</v>
      </c>
      <c r="W15" s="7"/>
      <c r="X15" s="7"/>
    </row>
    <row r="16" spans="2:24" ht="144" x14ac:dyDescent="0.3">
      <c r="B16" s="7">
        <v>6</v>
      </c>
      <c r="C16" s="110" t="s">
        <v>62</v>
      </c>
      <c r="D16" s="111"/>
      <c r="E16" s="20" t="s">
        <v>164</v>
      </c>
      <c r="F16" s="5" t="s">
        <v>165</v>
      </c>
      <c r="G16" s="5" t="s">
        <v>166</v>
      </c>
      <c r="H16" s="4">
        <v>3</v>
      </c>
      <c r="I16" s="4">
        <v>20</v>
      </c>
      <c r="J16" s="4">
        <f t="shared" si="0"/>
        <v>60</v>
      </c>
      <c r="K16" s="4" t="str">
        <f t="shared" si="1"/>
        <v>Inaceptable</v>
      </c>
      <c r="L16" s="7" t="s">
        <v>57</v>
      </c>
      <c r="M16" s="5" t="s">
        <v>167</v>
      </c>
      <c r="N16" s="5" t="s">
        <v>168</v>
      </c>
      <c r="O16" s="5" t="s">
        <v>68</v>
      </c>
      <c r="P16" s="5" t="s">
        <v>152</v>
      </c>
      <c r="Q16" s="74">
        <v>1</v>
      </c>
      <c r="R16" s="74">
        <v>5</v>
      </c>
      <c r="S16" s="74">
        <v>5</v>
      </c>
      <c r="T16" s="6" t="s">
        <v>562</v>
      </c>
      <c r="U16" s="60" t="s">
        <v>19</v>
      </c>
      <c r="V16" s="14" t="s">
        <v>569</v>
      </c>
      <c r="W16" s="7"/>
      <c r="X16" s="7"/>
    </row>
    <row r="17" spans="2:24" ht="144" x14ac:dyDescent="0.3">
      <c r="B17" s="7">
        <v>7</v>
      </c>
      <c r="C17" s="110" t="s">
        <v>76</v>
      </c>
      <c r="D17" s="111"/>
      <c r="E17" s="19" t="s">
        <v>169</v>
      </c>
      <c r="F17" s="11" t="s">
        <v>206</v>
      </c>
      <c r="G17" s="11" t="s">
        <v>170</v>
      </c>
      <c r="H17" s="4">
        <v>1</v>
      </c>
      <c r="I17" s="4">
        <v>20</v>
      </c>
      <c r="J17" s="4">
        <f t="shared" si="0"/>
        <v>20</v>
      </c>
      <c r="K17" s="4" t="str">
        <f t="shared" si="1"/>
        <v>Moderado</v>
      </c>
      <c r="L17" s="7" t="s">
        <v>57</v>
      </c>
      <c r="M17" s="5" t="s">
        <v>171</v>
      </c>
      <c r="N17" s="7" t="s">
        <v>148</v>
      </c>
      <c r="O17" s="5" t="s">
        <v>68</v>
      </c>
      <c r="P17" s="5" t="s">
        <v>172</v>
      </c>
      <c r="Q17" s="74">
        <v>2</v>
      </c>
      <c r="R17" s="74">
        <v>10</v>
      </c>
      <c r="S17" s="74">
        <v>20</v>
      </c>
      <c r="T17" s="6" t="s">
        <v>570</v>
      </c>
      <c r="U17" s="60" t="s">
        <v>19</v>
      </c>
      <c r="V17" s="15" t="s">
        <v>571</v>
      </c>
      <c r="W17" s="7"/>
      <c r="X17" s="7"/>
    </row>
    <row r="18" spans="2:24" ht="158.4" x14ac:dyDescent="0.3">
      <c r="B18" s="7">
        <v>8</v>
      </c>
      <c r="C18" s="110" t="s">
        <v>92</v>
      </c>
      <c r="D18" s="111"/>
      <c r="E18" s="19" t="s">
        <v>173</v>
      </c>
      <c r="F18" s="11" t="s">
        <v>207</v>
      </c>
      <c r="G18" s="11" t="s">
        <v>174</v>
      </c>
      <c r="H18" s="4">
        <v>1</v>
      </c>
      <c r="I18" s="4">
        <v>20</v>
      </c>
      <c r="J18" s="4">
        <f t="shared" si="0"/>
        <v>20</v>
      </c>
      <c r="K18" s="4" t="str">
        <f t="shared" si="1"/>
        <v>Moderado</v>
      </c>
      <c r="L18" s="7" t="s">
        <v>57</v>
      </c>
      <c r="M18" s="5" t="s">
        <v>175</v>
      </c>
      <c r="N18" s="7" t="s">
        <v>148</v>
      </c>
      <c r="O18" s="5" t="s">
        <v>68</v>
      </c>
      <c r="P18" s="5" t="s">
        <v>176</v>
      </c>
      <c r="Q18" s="74">
        <v>2</v>
      </c>
      <c r="R18" s="74">
        <v>10</v>
      </c>
      <c r="S18" s="74">
        <v>20</v>
      </c>
      <c r="T18" s="6" t="s">
        <v>570</v>
      </c>
      <c r="U18" s="60" t="s">
        <v>19</v>
      </c>
      <c r="V18" s="14" t="s">
        <v>572</v>
      </c>
      <c r="W18" s="7"/>
      <c r="X18" s="7"/>
    </row>
    <row r="19" spans="2:24" ht="72" x14ac:dyDescent="0.3">
      <c r="B19" s="7">
        <v>9</v>
      </c>
      <c r="C19" s="110" t="s">
        <v>62</v>
      </c>
      <c r="D19" s="111"/>
      <c r="E19" s="20" t="s">
        <v>177</v>
      </c>
      <c r="F19" s="20" t="s">
        <v>178</v>
      </c>
      <c r="G19" s="20" t="s">
        <v>179</v>
      </c>
      <c r="H19" s="4">
        <v>2</v>
      </c>
      <c r="I19" s="4">
        <v>20</v>
      </c>
      <c r="J19" s="4">
        <f t="shared" si="0"/>
        <v>40</v>
      </c>
      <c r="K19" s="4" t="str">
        <f t="shared" si="1"/>
        <v>Importante</v>
      </c>
      <c r="L19" s="7" t="s">
        <v>57</v>
      </c>
      <c r="M19" s="5" t="s">
        <v>180</v>
      </c>
      <c r="N19" s="7" t="s">
        <v>148</v>
      </c>
      <c r="O19" s="5" t="s">
        <v>68</v>
      </c>
      <c r="P19" s="5" t="s">
        <v>181</v>
      </c>
      <c r="Q19" s="74">
        <v>2</v>
      </c>
      <c r="R19" s="74">
        <v>20</v>
      </c>
      <c r="S19" s="74">
        <v>40</v>
      </c>
      <c r="T19" s="6" t="s">
        <v>565</v>
      </c>
      <c r="U19" s="60" t="s">
        <v>19</v>
      </c>
      <c r="V19" s="14" t="s">
        <v>573</v>
      </c>
      <c r="W19" s="7"/>
      <c r="X19" s="7"/>
    </row>
    <row r="20" spans="2:24" ht="187.2" x14ac:dyDescent="0.3">
      <c r="B20" s="7">
        <v>10</v>
      </c>
      <c r="C20" s="110" t="s">
        <v>62</v>
      </c>
      <c r="D20" s="111"/>
      <c r="E20" s="20" t="s">
        <v>182</v>
      </c>
      <c r="F20" s="5" t="s">
        <v>183</v>
      </c>
      <c r="G20" s="5" t="s">
        <v>184</v>
      </c>
      <c r="H20" s="4">
        <v>3</v>
      </c>
      <c r="I20" s="4">
        <v>20</v>
      </c>
      <c r="J20" s="4">
        <f t="shared" si="0"/>
        <v>60</v>
      </c>
      <c r="K20" s="4" t="str">
        <f t="shared" si="1"/>
        <v>Inaceptable</v>
      </c>
      <c r="L20" s="7" t="s">
        <v>43</v>
      </c>
      <c r="M20" s="5" t="s">
        <v>185</v>
      </c>
      <c r="N20" s="7" t="s">
        <v>148</v>
      </c>
      <c r="O20" s="5" t="s">
        <v>68</v>
      </c>
      <c r="P20" s="5" t="s">
        <v>186</v>
      </c>
      <c r="Q20" s="74">
        <v>1</v>
      </c>
      <c r="R20" s="74">
        <v>5</v>
      </c>
      <c r="S20" s="74">
        <v>5</v>
      </c>
      <c r="T20" s="6" t="s">
        <v>562</v>
      </c>
      <c r="U20" s="60" t="s">
        <v>19</v>
      </c>
      <c r="V20" s="14" t="s">
        <v>574</v>
      </c>
      <c r="W20" s="7"/>
      <c r="X20" s="7"/>
    </row>
    <row r="21" spans="2:24" ht="158.4" x14ac:dyDescent="0.3">
      <c r="B21" s="7">
        <v>11</v>
      </c>
      <c r="C21" s="112" t="s">
        <v>62</v>
      </c>
      <c r="D21" s="112"/>
      <c r="E21" s="19" t="s">
        <v>530</v>
      </c>
      <c r="F21" s="19" t="s">
        <v>187</v>
      </c>
      <c r="G21" s="19" t="s">
        <v>188</v>
      </c>
      <c r="H21" s="4">
        <v>2</v>
      </c>
      <c r="I21" s="4">
        <v>20</v>
      </c>
      <c r="J21" s="4">
        <f t="shared" si="0"/>
        <v>40</v>
      </c>
      <c r="K21" s="4" t="str">
        <f t="shared" si="1"/>
        <v>Importante</v>
      </c>
      <c r="L21" s="7" t="s">
        <v>43</v>
      </c>
      <c r="M21" s="5" t="s">
        <v>208</v>
      </c>
      <c r="N21" s="7" t="s">
        <v>148</v>
      </c>
      <c r="O21" s="5" t="s">
        <v>68</v>
      </c>
      <c r="P21" s="5" t="s">
        <v>189</v>
      </c>
      <c r="Q21" s="74">
        <v>2</v>
      </c>
      <c r="R21" s="74">
        <v>10</v>
      </c>
      <c r="S21" s="74">
        <v>20</v>
      </c>
      <c r="T21" s="6" t="s">
        <v>570</v>
      </c>
      <c r="U21" s="60" t="s">
        <v>19</v>
      </c>
      <c r="V21" s="14" t="s">
        <v>575</v>
      </c>
      <c r="W21" s="7"/>
      <c r="X21" s="7"/>
    </row>
    <row r="22" spans="2:24" ht="115.2" x14ac:dyDescent="0.3">
      <c r="B22" s="7">
        <v>12</v>
      </c>
      <c r="C22" s="112" t="s">
        <v>62</v>
      </c>
      <c r="D22" s="112"/>
      <c r="E22" s="20" t="s">
        <v>190</v>
      </c>
      <c r="F22" s="5" t="s">
        <v>191</v>
      </c>
      <c r="G22" s="5" t="s">
        <v>192</v>
      </c>
      <c r="H22" s="4">
        <v>1</v>
      </c>
      <c r="I22" s="4">
        <v>10</v>
      </c>
      <c r="J22" s="4">
        <f t="shared" si="0"/>
        <v>10</v>
      </c>
      <c r="K22" s="4" t="str">
        <f t="shared" si="1"/>
        <v>Tolerable</v>
      </c>
      <c r="L22" s="7" t="s">
        <v>43</v>
      </c>
      <c r="M22" s="5" t="s">
        <v>193</v>
      </c>
      <c r="N22" s="7" t="s">
        <v>148</v>
      </c>
      <c r="O22" s="5" t="s">
        <v>68</v>
      </c>
      <c r="P22" s="5" t="s">
        <v>194</v>
      </c>
      <c r="Q22" s="74">
        <v>1</v>
      </c>
      <c r="R22" s="74">
        <v>10</v>
      </c>
      <c r="S22" s="74">
        <v>10</v>
      </c>
      <c r="T22" s="6" t="s">
        <v>576</v>
      </c>
      <c r="U22" s="60" t="s">
        <v>19</v>
      </c>
      <c r="V22" s="14" t="s">
        <v>577</v>
      </c>
      <c r="W22" s="7"/>
      <c r="X22" s="7"/>
    </row>
    <row r="23" spans="2:24" x14ac:dyDescent="0.3">
      <c r="B23" s="16"/>
      <c r="C23" s="16"/>
      <c r="D23" s="16"/>
      <c r="E23" s="17"/>
      <c r="F23" s="17"/>
      <c r="G23" s="17"/>
      <c r="H23" s="10"/>
      <c r="I23" s="10"/>
      <c r="J23" s="10"/>
      <c r="K23" s="10"/>
      <c r="L23" s="16"/>
      <c r="M23" s="17"/>
      <c r="N23" s="16"/>
      <c r="O23" s="17"/>
      <c r="P23" s="17"/>
      <c r="Q23" s="10"/>
      <c r="R23" s="10"/>
      <c r="S23" s="10"/>
      <c r="T23" s="10"/>
      <c r="U23" s="10"/>
      <c r="V23" s="18"/>
      <c r="W23" s="16"/>
      <c r="X23" s="16"/>
    </row>
    <row r="24" spans="2:24" ht="15" customHeight="1" x14ac:dyDescent="0.3"/>
    <row r="25" spans="2:24" ht="15" customHeight="1" x14ac:dyDescent="0.3">
      <c r="B25" s="87" t="s">
        <v>83</v>
      </c>
      <c r="C25" s="88"/>
      <c r="D25" s="88"/>
      <c r="E25" s="88"/>
      <c r="F25" s="88"/>
      <c r="G25" s="89"/>
      <c r="H25" s="90" t="s">
        <v>84</v>
      </c>
      <c r="I25" s="90"/>
      <c r="J25" s="90"/>
      <c r="K25" s="90"/>
      <c r="L25" s="90"/>
      <c r="M25" s="90"/>
      <c r="N25" s="90" t="s">
        <v>85</v>
      </c>
      <c r="O25" s="90"/>
      <c r="P25" s="90"/>
      <c r="Q25" s="90"/>
      <c r="R25" s="90"/>
    </row>
    <row r="26" spans="2:24" ht="15" customHeight="1" x14ac:dyDescent="0.3">
      <c r="B26" s="87" t="s">
        <v>86</v>
      </c>
      <c r="C26" s="88"/>
      <c r="D26" s="88"/>
      <c r="E26" s="88"/>
      <c r="F26" s="88"/>
      <c r="G26" s="89"/>
      <c r="H26" s="91" t="s">
        <v>87</v>
      </c>
      <c r="I26" s="91"/>
      <c r="J26" s="91"/>
      <c r="K26" s="91"/>
      <c r="L26" s="91"/>
      <c r="M26" s="91"/>
      <c r="N26" s="91" t="s">
        <v>88</v>
      </c>
      <c r="O26" s="91"/>
      <c r="P26" s="91"/>
      <c r="Q26" s="91"/>
      <c r="R26" s="91"/>
    </row>
    <row r="30" spans="2:24" x14ac:dyDescent="0.3">
      <c r="E30" s="9"/>
      <c r="F30" s="9"/>
      <c r="G30" s="9"/>
    </row>
  </sheetData>
  <mergeCells count="51">
    <mergeCell ref="B1:E2"/>
    <mergeCell ref="F1:O2"/>
    <mergeCell ref="P1:R1"/>
    <mergeCell ref="P2:R2"/>
    <mergeCell ref="B3:O3"/>
    <mergeCell ref="P3:R3"/>
    <mergeCell ref="U6:X8"/>
    <mergeCell ref="B8:B10"/>
    <mergeCell ref="C8:D10"/>
    <mergeCell ref="E8:E10"/>
    <mergeCell ref="F8:F10"/>
    <mergeCell ref="G8:G10"/>
    <mergeCell ref="H8:K8"/>
    <mergeCell ref="O9:O10"/>
    <mergeCell ref="P9:P10"/>
    <mergeCell ref="B4:G4"/>
    <mergeCell ref="P4:R4"/>
    <mergeCell ref="B6:T7"/>
    <mergeCell ref="H9:H10"/>
    <mergeCell ref="I9:I10"/>
    <mergeCell ref="J9:K10"/>
    <mergeCell ref="M9:M10"/>
    <mergeCell ref="N9:N10"/>
    <mergeCell ref="C21:D21"/>
    <mergeCell ref="X9:X10"/>
    <mergeCell ref="C11:D11"/>
    <mergeCell ref="C12:D12"/>
    <mergeCell ref="C13:D13"/>
    <mergeCell ref="C14:D14"/>
    <mergeCell ref="C15:D15"/>
    <mergeCell ref="Q9:Q10"/>
    <mergeCell ref="R9:R10"/>
    <mergeCell ref="S9:T10"/>
    <mergeCell ref="U9:U10"/>
    <mergeCell ref="V9:V10"/>
    <mergeCell ref="W9:W10"/>
    <mergeCell ref="L8:L10"/>
    <mergeCell ref="M8:P8"/>
    <mergeCell ref="Q8:T8"/>
    <mergeCell ref="C16:D16"/>
    <mergeCell ref="C17:D17"/>
    <mergeCell ref="C18:D18"/>
    <mergeCell ref="C19:D19"/>
    <mergeCell ref="C20:D20"/>
    <mergeCell ref="C22:D22"/>
    <mergeCell ref="B25:G25"/>
    <mergeCell ref="H25:M25"/>
    <mergeCell ref="N25:R25"/>
    <mergeCell ref="B26:G26"/>
    <mergeCell ref="H26:M26"/>
    <mergeCell ref="N26:R26"/>
  </mergeCells>
  <conditionalFormatting sqref="H24 H27">
    <cfRule type="cellIs" dxfId="1078" priority="65" operator="equal">
      <formula>2</formula>
    </cfRule>
  </conditionalFormatting>
  <conditionalFormatting sqref="H11:H23 Q23">
    <cfRule type="cellIs" dxfId="1077" priority="62" operator="equal">
      <formula>1</formula>
    </cfRule>
    <cfRule type="cellIs" dxfId="1076" priority="63" operator="equal">
      <formula>2</formula>
    </cfRule>
    <cfRule type="cellIs" dxfId="1075" priority="64" operator="equal">
      <formula>3</formula>
    </cfRule>
  </conditionalFormatting>
  <conditionalFormatting sqref="I11:I23 R23">
    <cfRule type="cellIs" dxfId="1074" priority="59" operator="equal">
      <formula>5</formula>
    </cfRule>
    <cfRule type="cellIs" dxfId="1073" priority="60" operator="equal">
      <formula>10</formula>
    </cfRule>
    <cfRule type="cellIs" dxfId="1072" priority="61" operator="equal">
      <formula>20</formula>
    </cfRule>
  </conditionalFormatting>
  <conditionalFormatting sqref="J11:J23 S23">
    <cfRule type="cellIs" dxfId="1071" priority="42" operator="equal">
      <formula>20</formula>
    </cfRule>
    <cfRule type="cellIs" dxfId="1070" priority="49" operator="equal">
      <formula>5</formula>
    </cfRule>
    <cfRule type="cellIs" dxfId="1069" priority="50" operator="equal">
      <formula>5</formula>
    </cfRule>
    <cfRule type="cellIs" dxfId="1068" priority="51" operator="equal">
      <formula>10</formula>
    </cfRule>
    <cfRule type="cellIs" dxfId="1067" priority="52" operator="equal">
      <formula>10</formula>
    </cfRule>
    <cfRule type="cellIs" dxfId="1066" priority="53" operator="equal">
      <formula>60</formula>
    </cfRule>
    <cfRule type="cellIs" dxfId="1065" priority="54" operator="equal">
      <formula>40</formula>
    </cfRule>
    <cfRule type="cellIs" dxfId="1064" priority="55" operator="equal">
      <formula>30</formula>
    </cfRule>
    <cfRule type="cellIs" dxfId="1063" priority="56" operator="equal">
      <formula>15</formula>
    </cfRule>
    <cfRule type="cellIs" dxfId="1062" priority="58" operator="equal">
      <formula>"15, 20, "</formula>
    </cfRule>
  </conditionalFormatting>
  <conditionalFormatting sqref="J11:J23 S23">
    <cfRule type="cellIs" dxfId="1061" priority="57" operator="equal">
      <formula>15</formula>
    </cfRule>
  </conditionalFormatting>
  <conditionalFormatting sqref="K11:K23 T23">
    <cfRule type="containsText" dxfId="1060" priority="43" operator="containsText" text="Inaceptable">
      <formula>NOT(ISERROR(SEARCH("Inaceptable",K11)))</formula>
    </cfRule>
    <cfRule type="containsText" dxfId="1059" priority="44" operator="containsText" text="Importante">
      <formula>NOT(ISERROR(SEARCH("Importante",K11)))</formula>
    </cfRule>
    <cfRule type="containsText" dxfId="1058" priority="45" operator="containsText" text="Moderado">
      <formula>NOT(ISERROR(SEARCH("Moderado",K11)))</formula>
    </cfRule>
    <cfRule type="containsText" dxfId="1057" priority="46" operator="containsText" text="Tolerable">
      <formula>NOT(ISERROR(SEARCH("Tolerable",K11)))</formula>
    </cfRule>
    <cfRule type="containsText" dxfId="1056" priority="47" operator="containsText" text="Aceptable">
      <formula>NOT(ISERROR(SEARCH("Aceptable",K11)))</formula>
    </cfRule>
    <cfRule type="containsText" dxfId="1055" priority="48" operator="containsText" text="Inaceptable">
      <formula>NOT(ISERROR(SEARCH("Inaceptable",K11)))</formula>
    </cfRule>
  </conditionalFormatting>
  <conditionalFormatting sqref="T11:T22">
    <cfRule type="containsText" dxfId="1054" priority="18" operator="containsText" text="Inaceptable">
      <formula>NOT(ISERROR(SEARCH("Inaceptable",T11)))</formula>
    </cfRule>
    <cfRule type="containsText" dxfId="1053" priority="19" operator="containsText" text="Importante">
      <formula>NOT(ISERROR(SEARCH("Importante",T11)))</formula>
    </cfRule>
    <cfRule type="containsText" dxfId="1052" priority="20" operator="containsText" text="Moderado">
      <formula>NOT(ISERROR(SEARCH("Moderado",T11)))</formula>
    </cfRule>
    <cfRule type="containsText" dxfId="1051" priority="21" operator="containsText" text="Tolerable">
      <formula>NOT(ISERROR(SEARCH("Tolerable",T11)))</formula>
    </cfRule>
    <cfRule type="containsText" dxfId="1050" priority="22" operator="containsText" text="Aceptable">
      <formula>NOT(ISERROR(SEARCH("Aceptable",T11)))</formula>
    </cfRule>
    <cfRule type="containsText" dxfId="1049" priority="23" operator="containsText" text="Inaceptable">
      <formula>NOT(ISERROR(SEARCH("Inaceptable",T11)))</formula>
    </cfRule>
  </conditionalFormatting>
  <conditionalFormatting sqref="Q11:Q22">
    <cfRule type="cellIs" dxfId="1048" priority="15" operator="equal">
      <formula>1</formula>
    </cfRule>
    <cfRule type="cellIs" dxfId="1047" priority="16" operator="equal">
      <formula>2</formula>
    </cfRule>
    <cfRule type="cellIs" dxfId="1046" priority="17" operator="equal">
      <formula>3</formula>
    </cfRule>
  </conditionalFormatting>
  <conditionalFormatting sqref="R11:R22">
    <cfRule type="cellIs" dxfId="1045" priority="12" operator="equal">
      <formula>5</formula>
    </cfRule>
    <cfRule type="cellIs" dxfId="1044" priority="13" operator="equal">
      <formula>10</formula>
    </cfRule>
    <cfRule type="cellIs" dxfId="1043" priority="14" operator="equal">
      <formula>20</formula>
    </cfRule>
  </conditionalFormatting>
  <conditionalFormatting sqref="S11:S22">
    <cfRule type="cellIs" dxfId="1042" priority="1" operator="equal">
      <formula>20</formula>
    </cfRule>
    <cfRule type="cellIs" dxfId="1041" priority="2" operator="equal">
      <formula>5</formula>
    </cfRule>
    <cfRule type="cellIs" dxfId="1040" priority="3" operator="equal">
      <formula>5</formula>
    </cfRule>
    <cfRule type="cellIs" dxfId="1039" priority="4" operator="equal">
      <formula>10</formula>
    </cfRule>
    <cfRule type="cellIs" dxfId="1038" priority="5" operator="equal">
      <formula>10</formula>
    </cfRule>
    <cfRule type="cellIs" dxfId="1037" priority="6" operator="equal">
      <formula>60</formula>
    </cfRule>
    <cfRule type="cellIs" dxfId="1036" priority="7" operator="equal">
      <formula>40</formula>
    </cfRule>
    <cfRule type="cellIs" dxfId="1035" priority="8" operator="equal">
      <formula>30</formula>
    </cfRule>
    <cfRule type="cellIs" dxfId="1034" priority="9" operator="equal">
      <formula>15</formula>
    </cfRule>
    <cfRule type="cellIs" dxfId="1033" priority="11" operator="equal">
      <formula>"15, 20, "</formula>
    </cfRule>
  </conditionalFormatting>
  <conditionalFormatting sqref="S11:S22">
    <cfRule type="cellIs" dxfId="1032" priority="10" operator="equal">
      <formula>15</formula>
    </cfRule>
  </conditionalFormatting>
  <dataValidations count="2">
    <dataValidation type="list" allowBlank="1" showInputMessage="1" showErrorMessage="1" sqref="R11:R22" xr:uid="{5E410636-0B14-4EC5-8A3A-DD381FC00148}">
      <formula1>Impacto</formula1>
    </dataValidation>
    <dataValidation type="list" allowBlank="1" showInputMessage="1" showErrorMessage="1" sqref="U11:U22" xr:uid="{44FD1ADA-9EF0-4201-A377-2D608A39AD10}">
      <formula1>Estado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2FF44F4-CA37-495C-8A2B-70D0334BB6C2}">
          <x14:formula1>
            <xm:f>'C:\Users\Usuario\Desktop\Riesgos\[Riesgos Fondos rev.xlsx]Listas'!#REF!</xm:f>
          </x14:formula1>
          <xm:sqref>Q23:R23 L11:L23 H11:I23 C11:D23 U23</xm:sqref>
        </x14:dataValidation>
        <x14:dataValidation type="list" allowBlank="1" showInputMessage="1" showErrorMessage="1" xr:uid="{476F848D-9664-4B00-9A08-93A92866A35C}">
          <x14:formula1>
            <xm:f>Hoja1!$B$2:$B$4</xm:f>
          </x14:formula1>
          <xm:sqref>Q11:Q22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18AB-F2C0-43BC-8282-1DC5A0715766}">
  <dimension ref="B1:X25"/>
  <sheetViews>
    <sheetView showGridLines="0" showRowColHeaders="0" zoomScaleNormal="100" workbookViewId="0">
      <selection activeCell="B1" sqref="B1:E2"/>
    </sheetView>
  </sheetViews>
  <sheetFormatPr baseColWidth="10" defaultColWidth="11.44140625" defaultRowHeight="14.4" x14ac:dyDescent="0.3"/>
  <cols>
    <col min="1" max="1" width="2" customWidth="1"/>
    <col min="2" max="2" width="3.5546875" bestFit="1" customWidth="1"/>
    <col min="3" max="3" width="14.88671875" bestFit="1" customWidth="1"/>
    <col min="4" max="4" width="10.5546875" bestFit="1" customWidth="1"/>
    <col min="5" max="5" width="33.44140625" bestFit="1" customWidth="1"/>
    <col min="6" max="6" width="33.6640625" customWidth="1"/>
    <col min="7" max="7" width="37" customWidth="1"/>
    <col min="8" max="8" width="19.6640625" customWidth="1"/>
    <col min="9" max="9" width="12.88671875" customWidth="1"/>
    <col min="10" max="10" width="8.6640625" customWidth="1"/>
    <col min="11" max="11" width="12.88671875" bestFit="1" customWidth="1"/>
    <col min="12" max="12" width="17.44140625" customWidth="1"/>
    <col min="13" max="13" width="32" customWidth="1"/>
    <col min="14" max="14" width="28.5546875" customWidth="1"/>
    <col min="15" max="15" width="18.6640625" customWidth="1"/>
    <col min="16" max="16" width="20.109375" customWidth="1"/>
    <col min="17" max="17" width="19.5546875" customWidth="1"/>
    <col min="19" max="19" width="10.5546875" customWidth="1"/>
    <col min="20" max="20" width="13.6640625" customWidth="1"/>
    <col min="21" max="21" width="20" bestFit="1" customWidth="1"/>
    <col min="22" max="22" width="35.5546875" customWidth="1"/>
    <col min="23" max="23" width="26.44140625" bestFit="1" customWidth="1"/>
    <col min="24" max="24" width="44.109375" customWidth="1"/>
  </cols>
  <sheetData>
    <row r="1" spans="2:24" ht="30.75" customHeight="1" x14ac:dyDescent="0.3">
      <c r="B1" s="104"/>
      <c r="C1" s="104"/>
      <c r="D1" s="104"/>
      <c r="E1" s="104"/>
      <c r="F1" s="105" t="s">
        <v>12</v>
      </c>
      <c r="G1" s="105"/>
      <c r="H1" s="105"/>
      <c r="I1" s="105"/>
      <c r="J1" s="105"/>
      <c r="K1" s="105"/>
      <c r="L1" s="105"/>
      <c r="M1" s="105"/>
      <c r="N1" s="105"/>
      <c r="O1" s="105"/>
      <c r="P1" s="105" t="s">
        <v>13</v>
      </c>
      <c r="Q1" s="105"/>
      <c r="R1" s="105"/>
    </row>
    <row r="2" spans="2:24" ht="27" customHeight="1" x14ac:dyDescent="0.3">
      <c r="B2" s="104"/>
      <c r="C2" s="104"/>
      <c r="D2" s="104"/>
      <c r="E2" s="104"/>
      <c r="F2" s="105"/>
      <c r="G2" s="105"/>
      <c r="H2" s="105"/>
      <c r="I2" s="105"/>
      <c r="J2" s="105"/>
      <c r="K2" s="105"/>
      <c r="L2" s="105"/>
      <c r="M2" s="105"/>
      <c r="N2" s="105"/>
      <c r="O2" s="105"/>
      <c r="P2" s="106" t="s">
        <v>14</v>
      </c>
      <c r="Q2" s="106"/>
      <c r="R2" s="106"/>
    </row>
    <row r="3" spans="2:24" x14ac:dyDescent="0.3">
      <c r="B3" s="105" t="s">
        <v>15</v>
      </c>
      <c r="C3" s="105"/>
      <c r="D3" s="105"/>
      <c r="E3" s="105"/>
      <c r="F3" s="105"/>
      <c r="G3" s="105"/>
      <c r="H3" s="105"/>
      <c r="I3" s="105"/>
      <c r="J3" s="105"/>
      <c r="K3" s="105"/>
      <c r="L3" s="105"/>
      <c r="M3" s="105"/>
      <c r="N3" s="105"/>
      <c r="O3" s="105"/>
      <c r="P3" s="105" t="s">
        <v>16</v>
      </c>
      <c r="Q3" s="105"/>
      <c r="R3" s="105"/>
    </row>
    <row r="4" spans="2:24" x14ac:dyDescent="0.3">
      <c r="B4" s="107"/>
      <c r="C4" s="107"/>
      <c r="D4" s="107"/>
      <c r="E4" s="107"/>
      <c r="F4" s="107"/>
      <c r="G4" s="107"/>
      <c r="I4" s="1"/>
      <c r="J4" s="2"/>
      <c r="K4" s="2"/>
      <c r="L4" s="2"/>
      <c r="P4" s="107" t="s">
        <v>17</v>
      </c>
      <c r="Q4" s="107"/>
      <c r="R4" s="107"/>
    </row>
    <row r="5" spans="2:24" x14ac:dyDescent="0.3">
      <c r="B5" s="3"/>
      <c r="C5" s="3"/>
      <c r="D5" s="3"/>
      <c r="E5" s="3"/>
      <c r="F5" s="3"/>
      <c r="G5" s="3"/>
      <c r="H5" s="1"/>
      <c r="I5" s="1"/>
      <c r="J5" s="2"/>
      <c r="K5" s="2"/>
      <c r="L5" s="2"/>
      <c r="M5" s="2"/>
    </row>
    <row r="6" spans="2:24" x14ac:dyDescent="0.3">
      <c r="B6" s="97" t="s">
        <v>15</v>
      </c>
      <c r="C6" s="108"/>
      <c r="D6" s="108"/>
      <c r="E6" s="108"/>
      <c r="F6" s="108"/>
      <c r="G6" s="108"/>
      <c r="H6" s="108"/>
      <c r="I6" s="108"/>
      <c r="J6" s="108"/>
      <c r="K6" s="108"/>
      <c r="L6" s="108"/>
      <c r="M6" s="108"/>
      <c r="N6" s="108"/>
      <c r="O6" s="108"/>
      <c r="P6" s="108"/>
      <c r="Q6" s="108"/>
      <c r="R6" s="108"/>
      <c r="S6" s="108"/>
      <c r="T6" s="98"/>
      <c r="U6" s="96" t="s">
        <v>18</v>
      </c>
      <c r="V6" s="96"/>
      <c r="W6" s="96"/>
      <c r="X6" s="96"/>
    </row>
    <row r="7" spans="2:24" x14ac:dyDescent="0.3">
      <c r="B7" s="101"/>
      <c r="C7" s="109"/>
      <c r="D7" s="109"/>
      <c r="E7" s="109"/>
      <c r="F7" s="109"/>
      <c r="G7" s="109"/>
      <c r="H7" s="109"/>
      <c r="I7" s="109"/>
      <c r="J7" s="109"/>
      <c r="K7" s="109"/>
      <c r="L7" s="109"/>
      <c r="M7" s="109"/>
      <c r="N7" s="109"/>
      <c r="O7" s="109"/>
      <c r="P7" s="109"/>
      <c r="Q7" s="109"/>
      <c r="R7" s="109"/>
      <c r="S7" s="109"/>
      <c r="T7" s="102"/>
      <c r="U7" s="96"/>
      <c r="V7" s="96"/>
      <c r="W7" s="96"/>
      <c r="X7" s="96"/>
    </row>
    <row r="8" spans="2:24" x14ac:dyDescent="0.3">
      <c r="B8" s="96" t="s">
        <v>19</v>
      </c>
      <c r="C8" s="97" t="s">
        <v>20</v>
      </c>
      <c r="D8" s="98"/>
      <c r="E8" s="96" t="s">
        <v>21</v>
      </c>
      <c r="F8" s="96" t="s">
        <v>22</v>
      </c>
      <c r="G8" s="96" t="s">
        <v>23</v>
      </c>
      <c r="H8" s="96" t="s">
        <v>24</v>
      </c>
      <c r="I8" s="96"/>
      <c r="J8" s="96"/>
      <c r="K8" s="96"/>
      <c r="L8" s="103" t="s">
        <v>25</v>
      </c>
      <c r="M8" s="96" t="s">
        <v>26</v>
      </c>
      <c r="N8" s="96"/>
      <c r="O8" s="96"/>
      <c r="P8" s="96"/>
      <c r="Q8" s="96" t="s">
        <v>27</v>
      </c>
      <c r="R8" s="96"/>
      <c r="S8" s="96"/>
      <c r="T8" s="96"/>
      <c r="U8" s="96"/>
      <c r="V8" s="96"/>
      <c r="W8" s="96"/>
      <c r="X8" s="96"/>
    </row>
    <row r="9" spans="2:24" ht="15" customHeight="1" x14ac:dyDescent="0.3">
      <c r="B9" s="96"/>
      <c r="C9" s="99"/>
      <c r="D9" s="100"/>
      <c r="E9" s="96"/>
      <c r="F9" s="96"/>
      <c r="G9" s="96"/>
      <c r="H9" s="103" t="s">
        <v>28</v>
      </c>
      <c r="I9" s="96" t="s">
        <v>29</v>
      </c>
      <c r="J9" s="103" t="s">
        <v>30</v>
      </c>
      <c r="K9" s="103"/>
      <c r="L9" s="103"/>
      <c r="M9" s="96" t="s">
        <v>31</v>
      </c>
      <c r="N9" s="96" t="s">
        <v>32</v>
      </c>
      <c r="O9" s="96" t="s">
        <v>33</v>
      </c>
      <c r="P9" s="103" t="s">
        <v>34</v>
      </c>
      <c r="Q9" s="103" t="s">
        <v>28</v>
      </c>
      <c r="R9" s="96" t="s">
        <v>29</v>
      </c>
      <c r="S9" s="103" t="s">
        <v>30</v>
      </c>
      <c r="T9" s="103"/>
      <c r="U9" s="92" t="s">
        <v>35</v>
      </c>
      <c r="V9" s="92" t="s">
        <v>36</v>
      </c>
      <c r="W9" s="94" t="s">
        <v>37</v>
      </c>
      <c r="X9" s="92" t="s">
        <v>38</v>
      </c>
    </row>
    <row r="10" spans="2:24" ht="42.75" customHeight="1" x14ac:dyDescent="0.3">
      <c r="B10" s="96"/>
      <c r="C10" s="101"/>
      <c r="D10" s="102"/>
      <c r="E10" s="96"/>
      <c r="F10" s="96"/>
      <c r="G10" s="96"/>
      <c r="H10" s="103"/>
      <c r="I10" s="96"/>
      <c r="J10" s="103"/>
      <c r="K10" s="103"/>
      <c r="L10" s="103"/>
      <c r="M10" s="96"/>
      <c r="N10" s="96"/>
      <c r="O10" s="96"/>
      <c r="P10" s="103"/>
      <c r="Q10" s="103"/>
      <c r="R10" s="96"/>
      <c r="S10" s="103"/>
      <c r="T10" s="103"/>
      <c r="U10" s="95"/>
      <c r="V10" s="93"/>
      <c r="W10" s="95"/>
      <c r="X10" s="93"/>
    </row>
    <row r="11" spans="2:24" ht="302.39999999999998" x14ac:dyDescent="0.3">
      <c r="B11" s="21">
        <v>1</v>
      </c>
      <c r="C11" s="124" t="s">
        <v>62</v>
      </c>
      <c r="D11" s="125"/>
      <c r="E11" s="21" t="s">
        <v>209</v>
      </c>
      <c r="F11" s="11" t="s">
        <v>210</v>
      </c>
      <c r="G11" s="11" t="s">
        <v>211</v>
      </c>
      <c r="H11" s="22">
        <v>2</v>
      </c>
      <c r="I11" s="22">
        <v>20</v>
      </c>
      <c r="J11" s="22">
        <f t="shared" ref="J11:J18" si="0">H11*I11</f>
        <v>40</v>
      </c>
      <c r="K11" s="22" t="str">
        <f t="shared" ref="K11:K18" si="1">IF(J11&lt;=5,"Aceptable", IF(J11&lt;=10,"Tolerable",IF(J11&lt;=20,"Moderado",IF(J11&lt;=40,"Importante","Inaceptable"))))</f>
        <v>Importante</v>
      </c>
      <c r="L11" s="21" t="s">
        <v>57</v>
      </c>
      <c r="M11" s="11" t="s">
        <v>212</v>
      </c>
      <c r="N11" s="21" t="s">
        <v>213</v>
      </c>
      <c r="O11" s="23" t="s">
        <v>214</v>
      </c>
      <c r="P11" s="11" t="s">
        <v>215</v>
      </c>
      <c r="Q11" s="74">
        <v>2</v>
      </c>
      <c r="R11" s="74">
        <v>10</v>
      </c>
      <c r="S11" s="22">
        <f t="shared" ref="S11:S18" si="2">Q11*R11</f>
        <v>20</v>
      </c>
      <c r="T11" s="6" t="str">
        <f t="shared" ref="T11:T18" si="3">IF(S11&lt;=5,"Aceptable", IF(S11&lt;=10,"Tolerable",IF(S11&lt;=20,"Moderado",IF(S11&lt;=40,"Importante","Inaceptable"))))</f>
        <v>Moderado</v>
      </c>
      <c r="U11" s="60" t="s">
        <v>532</v>
      </c>
      <c r="V11" s="7" t="s">
        <v>578</v>
      </c>
      <c r="W11" s="7" t="s">
        <v>579</v>
      </c>
      <c r="X11" s="7"/>
    </row>
    <row r="12" spans="2:24" ht="244.8" x14ac:dyDescent="0.3">
      <c r="B12" s="21">
        <v>2</v>
      </c>
      <c r="C12" s="124" t="s">
        <v>62</v>
      </c>
      <c r="D12" s="125"/>
      <c r="E12" s="79" t="s">
        <v>216</v>
      </c>
      <c r="F12" s="11" t="s">
        <v>217</v>
      </c>
      <c r="G12" s="11" t="s">
        <v>218</v>
      </c>
      <c r="H12" s="22">
        <v>2</v>
      </c>
      <c r="I12" s="22">
        <v>10</v>
      </c>
      <c r="J12" s="22">
        <f t="shared" si="0"/>
        <v>20</v>
      </c>
      <c r="K12" s="22" t="str">
        <f t="shared" si="1"/>
        <v>Moderado</v>
      </c>
      <c r="L12" s="21" t="s">
        <v>43</v>
      </c>
      <c r="M12" s="11" t="s">
        <v>219</v>
      </c>
      <c r="N12" s="21" t="s">
        <v>220</v>
      </c>
      <c r="O12" s="23" t="s">
        <v>214</v>
      </c>
      <c r="P12" s="11" t="s">
        <v>221</v>
      </c>
      <c r="Q12" s="74">
        <v>2</v>
      </c>
      <c r="R12" s="74">
        <v>10</v>
      </c>
      <c r="S12" s="22">
        <f t="shared" si="2"/>
        <v>20</v>
      </c>
      <c r="T12" s="6" t="str">
        <f t="shared" si="3"/>
        <v>Moderado</v>
      </c>
      <c r="U12" s="60" t="s">
        <v>532</v>
      </c>
      <c r="V12" s="7" t="s">
        <v>580</v>
      </c>
      <c r="W12" s="7"/>
      <c r="X12" s="7"/>
    </row>
    <row r="13" spans="2:24" ht="100.8" x14ac:dyDescent="0.3">
      <c r="B13" s="21">
        <v>3</v>
      </c>
      <c r="C13" s="124" t="s">
        <v>76</v>
      </c>
      <c r="D13" s="125"/>
      <c r="E13" s="79" t="s">
        <v>222</v>
      </c>
      <c r="F13" s="11" t="s">
        <v>223</v>
      </c>
      <c r="G13" s="11" t="s">
        <v>224</v>
      </c>
      <c r="H13" s="22">
        <v>1</v>
      </c>
      <c r="I13" s="22">
        <v>20</v>
      </c>
      <c r="J13" s="22">
        <f t="shared" si="0"/>
        <v>20</v>
      </c>
      <c r="K13" s="22" t="str">
        <f t="shared" si="1"/>
        <v>Moderado</v>
      </c>
      <c r="L13" s="21" t="s">
        <v>43</v>
      </c>
      <c r="M13" s="11" t="s">
        <v>225</v>
      </c>
      <c r="N13" s="11" t="s">
        <v>226</v>
      </c>
      <c r="O13" s="23" t="s">
        <v>214</v>
      </c>
      <c r="P13" s="11" t="s">
        <v>227</v>
      </c>
      <c r="Q13" s="74">
        <v>1</v>
      </c>
      <c r="R13" s="74">
        <v>20</v>
      </c>
      <c r="S13" s="22">
        <f t="shared" si="2"/>
        <v>20</v>
      </c>
      <c r="T13" s="6" t="str">
        <f t="shared" si="3"/>
        <v>Moderado</v>
      </c>
      <c r="U13" s="60" t="s">
        <v>532</v>
      </c>
      <c r="V13" s="7" t="s">
        <v>581</v>
      </c>
      <c r="W13" s="7"/>
      <c r="X13" s="7"/>
    </row>
    <row r="14" spans="2:24" ht="216" x14ac:dyDescent="0.3">
      <c r="B14" s="21">
        <v>4</v>
      </c>
      <c r="C14" s="124" t="s">
        <v>76</v>
      </c>
      <c r="D14" s="125"/>
      <c r="E14" s="79" t="s">
        <v>228</v>
      </c>
      <c r="F14" s="11" t="s">
        <v>229</v>
      </c>
      <c r="G14" s="11" t="s">
        <v>230</v>
      </c>
      <c r="H14" s="22">
        <v>1</v>
      </c>
      <c r="I14" s="22">
        <v>20</v>
      </c>
      <c r="J14" s="22">
        <f t="shared" si="0"/>
        <v>20</v>
      </c>
      <c r="K14" s="22" t="str">
        <f t="shared" si="1"/>
        <v>Moderado</v>
      </c>
      <c r="L14" s="21" t="s">
        <v>57</v>
      </c>
      <c r="M14" s="11" t="s">
        <v>231</v>
      </c>
      <c r="N14" s="21" t="s">
        <v>232</v>
      </c>
      <c r="O14" s="23" t="s">
        <v>214</v>
      </c>
      <c r="P14" s="11" t="s">
        <v>233</v>
      </c>
      <c r="Q14" s="74">
        <v>1</v>
      </c>
      <c r="R14" s="74">
        <v>20</v>
      </c>
      <c r="S14" s="22">
        <f t="shared" si="2"/>
        <v>20</v>
      </c>
      <c r="T14" s="6" t="str">
        <f t="shared" si="3"/>
        <v>Moderado</v>
      </c>
      <c r="U14" s="60" t="s">
        <v>532</v>
      </c>
      <c r="V14" s="7" t="s">
        <v>582</v>
      </c>
      <c r="W14" s="7"/>
      <c r="X14" s="7"/>
    </row>
    <row r="15" spans="2:24" ht="135.75" customHeight="1" x14ac:dyDescent="0.3">
      <c r="B15" s="116">
        <v>5</v>
      </c>
      <c r="C15" s="118" t="s">
        <v>62</v>
      </c>
      <c r="D15" s="119"/>
      <c r="E15" s="171" t="s">
        <v>234</v>
      </c>
      <c r="F15" s="122" t="s">
        <v>235</v>
      </c>
      <c r="G15" s="122" t="s">
        <v>236</v>
      </c>
      <c r="H15" s="126">
        <v>2</v>
      </c>
      <c r="I15" s="126">
        <v>20</v>
      </c>
      <c r="J15" s="126">
        <f t="shared" si="0"/>
        <v>40</v>
      </c>
      <c r="K15" s="126" t="str">
        <f t="shared" si="1"/>
        <v>Importante</v>
      </c>
      <c r="L15" s="122" t="s">
        <v>57</v>
      </c>
      <c r="M15" s="122" t="s">
        <v>237</v>
      </c>
      <c r="N15" s="21" t="s">
        <v>238</v>
      </c>
      <c r="O15" s="11" t="s">
        <v>239</v>
      </c>
      <c r="P15" s="11" t="s">
        <v>240</v>
      </c>
      <c r="Q15" s="113">
        <v>2</v>
      </c>
      <c r="R15" s="113">
        <v>10</v>
      </c>
      <c r="S15" s="128">
        <f t="shared" si="2"/>
        <v>20</v>
      </c>
      <c r="T15" s="113" t="str">
        <f t="shared" si="3"/>
        <v>Moderado</v>
      </c>
      <c r="U15" s="113" t="s">
        <v>532</v>
      </c>
      <c r="V15" s="7" t="s">
        <v>583</v>
      </c>
      <c r="W15" s="7"/>
      <c r="X15" s="7"/>
    </row>
    <row r="16" spans="2:24" ht="120.75" customHeight="1" x14ac:dyDescent="0.3">
      <c r="B16" s="117"/>
      <c r="C16" s="120"/>
      <c r="D16" s="121"/>
      <c r="E16" s="172"/>
      <c r="F16" s="123"/>
      <c r="G16" s="123"/>
      <c r="H16" s="127"/>
      <c r="I16" s="127"/>
      <c r="J16" s="127"/>
      <c r="K16" s="127"/>
      <c r="L16" s="123"/>
      <c r="M16" s="123"/>
      <c r="N16" s="21" t="s">
        <v>241</v>
      </c>
      <c r="O16" s="23" t="s">
        <v>242</v>
      </c>
      <c r="P16" s="11" t="s">
        <v>221</v>
      </c>
      <c r="Q16" s="114"/>
      <c r="R16" s="114"/>
      <c r="S16" s="129"/>
      <c r="T16" s="114"/>
      <c r="U16" s="114"/>
      <c r="V16" s="7" t="s">
        <v>584</v>
      </c>
      <c r="W16" s="7"/>
      <c r="X16" s="7"/>
    </row>
    <row r="17" spans="2:24" ht="165" customHeight="1" x14ac:dyDescent="0.3">
      <c r="B17" s="24">
        <v>6</v>
      </c>
      <c r="C17" s="124" t="s">
        <v>91</v>
      </c>
      <c r="D17" s="125"/>
      <c r="E17" s="79" t="s">
        <v>243</v>
      </c>
      <c r="F17" s="11" t="s">
        <v>244</v>
      </c>
      <c r="G17" s="11" t="s">
        <v>245</v>
      </c>
      <c r="H17" s="22">
        <v>1</v>
      </c>
      <c r="I17" s="22">
        <v>20</v>
      </c>
      <c r="J17" s="22">
        <f t="shared" ref="J17" si="4">H17*I17</f>
        <v>20</v>
      </c>
      <c r="K17" s="22" t="str">
        <f t="shared" ref="K17" si="5">IF(J17&lt;=5,"Aceptable", IF(J17&lt;=10,"Tolerable",IF(J17&lt;=20,"Moderado",IF(J17&lt;=40,"Importante","Inaceptable"))))</f>
        <v>Moderado</v>
      </c>
      <c r="L17" s="21" t="s">
        <v>57</v>
      </c>
      <c r="M17" s="11" t="s">
        <v>254</v>
      </c>
      <c r="N17" s="21" t="s">
        <v>246</v>
      </c>
      <c r="O17" s="23" t="s">
        <v>214</v>
      </c>
      <c r="P17" s="11" t="s">
        <v>247</v>
      </c>
      <c r="Q17" s="74">
        <v>1</v>
      </c>
      <c r="R17" s="74">
        <v>20</v>
      </c>
      <c r="S17" s="22">
        <f t="shared" si="2"/>
        <v>20</v>
      </c>
      <c r="T17" s="6" t="str">
        <f t="shared" si="3"/>
        <v>Moderado</v>
      </c>
      <c r="U17" s="60" t="s">
        <v>542</v>
      </c>
      <c r="V17" s="7" t="s">
        <v>585</v>
      </c>
      <c r="W17" s="7"/>
      <c r="X17" s="7"/>
    </row>
    <row r="18" spans="2:24" ht="158.4" x14ac:dyDescent="0.3">
      <c r="B18" s="63">
        <v>7</v>
      </c>
      <c r="C18" s="115" t="s">
        <v>91</v>
      </c>
      <c r="D18" s="115"/>
      <c r="E18" s="19" t="s">
        <v>248</v>
      </c>
      <c r="F18" s="11" t="s">
        <v>249</v>
      </c>
      <c r="G18" s="11" t="s">
        <v>250</v>
      </c>
      <c r="H18" s="22">
        <v>3</v>
      </c>
      <c r="I18" s="22">
        <v>10</v>
      </c>
      <c r="J18" s="22">
        <f t="shared" si="0"/>
        <v>30</v>
      </c>
      <c r="K18" s="22" t="str">
        <f t="shared" si="1"/>
        <v>Importante</v>
      </c>
      <c r="L18" s="21" t="s">
        <v>57</v>
      </c>
      <c r="M18" s="11" t="s">
        <v>251</v>
      </c>
      <c r="N18" s="11" t="s">
        <v>252</v>
      </c>
      <c r="O18" s="23" t="s">
        <v>214</v>
      </c>
      <c r="P18" s="11" t="s">
        <v>253</v>
      </c>
      <c r="Q18" s="22">
        <v>2</v>
      </c>
      <c r="R18" s="22">
        <v>10</v>
      </c>
      <c r="S18" s="22">
        <f t="shared" si="2"/>
        <v>20</v>
      </c>
      <c r="T18" s="6" t="str">
        <f t="shared" si="3"/>
        <v>Moderado</v>
      </c>
      <c r="U18" s="60" t="s">
        <v>532</v>
      </c>
      <c r="V18" s="7" t="s">
        <v>584</v>
      </c>
      <c r="W18" s="7"/>
      <c r="X18" s="7"/>
    </row>
    <row r="19" spans="2:24" ht="15" customHeight="1" x14ac:dyDescent="0.3"/>
    <row r="20" spans="2:24" ht="15" customHeight="1" x14ac:dyDescent="0.3">
      <c r="B20" s="87" t="s">
        <v>83</v>
      </c>
      <c r="C20" s="88"/>
      <c r="D20" s="88"/>
      <c r="E20" s="88"/>
      <c r="F20" s="88"/>
      <c r="G20" s="89"/>
      <c r="H20" s="90" t="s">
        <v>84</v>
      </c>
      <c r="I20" s="90"/>
      <c r="J20" s="90"/>
      <c r="K20" s="90"/>
      <c r="L20" s="90"/>
      <c r="M20" s="90"/>
      <c r="N20" s="90" t="s">
        <v>85</v>
      </c>
      <c r="O20" s="90"/>
      <c r="P20" s="90"/>
      <c r="Q20" s="90"/>
      <c r="R20" s="90"/>
    </row>
    <row r="21" spans="2:24" ht="15" customHeight="1" x14ac:dyDescent="0.3">
      <c r="B21" s="87" t="s">
        <v>86</v>
      </c>
      <c r="C21" s="88"/>
      <c r="D21" s="88"/>
      <c r="E21" s="88"/>
      <c r="F21" s="88"/>
      <c r="G21" s="89"/>
      <c r="H21" s="91" t="s">
        <v>87</v>
      </c>
      <c r="I21" s="91"/>
      <c r="J21" s="91"/>
      <c r="K21" s="91"/>
      <c r="L21" s="91"/>
      <c r="M21" s="91"/>
      <c r="N21" s="91" t="s">
        <v>88</v>
      </c>
      <c r="O21" s="91"/>
      <c r="P21" s="91"/>
      <c r="Q21" s="91"/>
      <c r="R21" s="91"/>
    </row>
    <row r="25" spans="2:24" x14ac:dyDescent="0.3">
      <c r="E25" s="9"/>
      <c r="F25" s="9"/>
      <c r="G25" s="9"/>
    </row>
  </sheetData>
  <mergeCells count="61">
    <mergeCell ref="B1:E2"/>
    <mergeCell ref="F1:O2"/>
    <mergeCell ref="P1:R1"/>
    <mergeCell ref="P2:R2"/>
    <mergeCell ref="B3:O3"/>
    <mergeCell ref="P3:R3"/>
    <mergeCell ref="B4:G4"/>
    <mergeCell ref="P4:R4"/>
    <mergeCell ref="B6:T7"/>
    <mergeCell ref="U6:X8"/>
    <mergeCell ref="B8:B10"/>
    <mergeCell ref="C8:D10"/>
    <mergeCell ref="E8:E10"/>
    <mergeCell ref="F8:F10"/>
    <mergeCell ref="G8:G10"/>
    <mergeCell ref="H8:K8"/>
    <mergeCell ref="J9:K10"/>
    <mergeCell ref="M9:M10"/>
    <mergeCell ref="N9:N10"/>
    <mergeCell ref="O9:O10"/>
    <mergeCell ref="P9:P10"/>
    <mergeCell ref="X9:X10"/>
    <mergeCell ref="V9:V10"/>
    <mergeCell ref="W9:W10"/>
    <mergeCell ref="C11:D11"/>
    <mergeCell ref="C12:D12"/>
    <mergeCell ref="C13:D13"/>
    <mergeCell ref="Q9:Q10"/>
    <mergeCell ref="L8:L10"/>
    <mergeCell ref="M8:P8"/>
    <mergeCell ref="Q8:T8"/>
    <mergeCell ref="H9:H10"/>
    <mergeCell ref="I9:I10"/>
    <mergeCell ref="R9:R10"/>
    <mergeCell ref="S9:T10"/>
    <mergeCell ref="U9:U10"/>
    <mergeCell ref="C14:D14"/>
    <mergeCell ref="M15:M16"/>
    <mergeCell ref="H15:H16"/>
    <mergeCell ref="I15:I16"/>
    <mergeCell ref="J15:J16"/>
    <mergeCell ref="K15:K16"/>
    <mergeCell ref="L15:L16"/>
    <mergeCell ref="Q15:Q16"/>
    <mergeCell ref="R15:R16"/>
    <mergeCell ref="S15:S16"/>
    <mergeCell ref="T15:T16"/>
    <mergeCell ref="B21:G21"/>
    <mergeCell ref="H21:M21"/>
    <mergeCell ref="N21:R21"/>
    <mergeCell ref="B15:B16"/>
    <mergeCell ref="C15:D16"/>
    <mergeCell ref="E15:E16"/>
    <mergeCell ref="F15:F16"/>
    <mergeCell ref="G15:G16"/>
    <mergeCell ref="C17:D17"/>
    <mergeCell ref="U15:U16"/>
    <mergeCell ref="C18:D18"/>
    <mergeCell ref="B20:G20"/>
    <mergeCell ref="H20:M20"/>
    <mergeCell ref="N20:R20"/>
  </mergeCells>
  <conditionalFormatting sqref="H19 H22">
    <cfRule type="cellIs" dxfId="1031" priority="117" operator="equal">
      <formula>2</formula>
    </cfRule>
  </conditionalFormatting>
  <conditionalFormatting sqref="H11:H15 H18">
    <cfRule type="cellIs" dxfId="1030" priority="91" operator="equal">
      <formula>1</formula>
    </cfRule>
    <cfRule type="cellIs" dxfId="1029" priority="92" operator="equal">
      <formula>2</formula>
    </cfRule>
    <cfRule type="cellIs" dxfId="1028" priority="93" operator="equal">
      <formula>3</formula>
    </cfRule>
  </conditionalFormatting>
  <conditionalFormatting sqref="I11:I15 I18">
    <cfRule type="cellIs" dxfId="1027" priority="88" operator="equal">
      <formula>5</formula>
    </cfRule>
    <cfRule type="cellIs" dxfId="1026" priority="89" operator="equal">
      <formula>10</formula>
    </cfRule>
    <cfRule type="cellIs" dxfId="1025" priority="90" operator="equal">
      <formula>20</formula>
    </cfRule>
  </conditionalFormatting>
  <conditionalFormatting sqref="J11:J15 J18">
    <cfRule type="cellIs" dxfId="1024" priority="71" operator="equal">
      <formula>20</formula>
    </cfRule>
    <cfRule type="cellIs" dxfId="1023" priority="78" operator="equal">
      <formula>5</formula>
    </cfRule>
    <cfRule type="cellIs" dxfId="1022" priority="79" operator="equal">
      <formula>5</formula>
    </cfRule>
    <cfRule type="cellIs" dxfId="1021" priority="80" operator="equal">
      <formula>10</formula>
    </cfRule>
    <cfRule type="cellIs" dxfId="1020" priority="81" operator="equal">
      <formula>10</formula>
    </cfRule>
    <cfRule type="cellIs" dxfId="1019" priority="82" operator="equal">
      <formula>60</formula>
    </cfRule>
    <cfRule type="cellIs" dxfId="1018" priority="83" operator="equal">
      <formula>40</formula>
    </cfRule>
    <cfRule type="cellIs" dxfId="1017" priority="84" operator="equal">
      <formula>30</formula>
    </cfRule>
    <cfRule type="cellIs" dxfId="1016" priority="85" operator="equal">
      <formula>15</formula>
    </cfRule>
    <cfRule type="cellIs" dxfId="1015" priority="87" operator="equal">
      <formula>"15, 20, "</formula>
    </cfRule>
  </conditionalFormatting>
  <conditionalFormatting sqref="J11:J15 J18">
    <cfRule type="cellIs" dxfId="1014" priority="86" operator="equal">
      <formula>15</formula>
    </cfRule>
  </conditionalFormatting>
  <conditionalFormatting sqref="K11:K15 K18 T12:T15 T17:T18">
    <cfRule type="containsText" dxfId="1013" priority="72" operator="containsText" text="Inaceptable">
      <formula>NOT(ISERROR(SEARCH("Inaceptable",K11)))</formula>
    </cfRule>
    <cfRule type="containsText" dxfId="1012" priority="73" operator="containsText" text="Importante">
      <formula>NOT(ISERROR(SEARCH("Importante",K11)))</formula>
    </cfRule>
    <cfRule type="containsText" dxfId="1011" priority="74" operator="containsText" text="Moderado">
      <formula>NOT(ISERROR(SEARCH("Moderado",K11)))</formula>
    </cfRule>
    <cfRule type="containsText" dxfId="1010" priority="75" operator="containsText" text="Tolerable">
      <formula>NOT(ISERROR(SEARCH("Tolerable",K11)))</formula>
    </cfRule>
    <cfRule type="containsText" dxfId="1009" priority="76" operator="containsText" text="Aceptable">
      <formula>NOT(ISERROR(SEARCH("Aceptable",K11)))</formula>
    </cfRule>
    <cfRule type="containsText" dxfId="1008" priority="77" operator="containsText" text="Inaceptable">
      <formula>NOT(ISERROR(SEARCH("Inaceptable",K11)))</formula>
    </cfRule>
  </conditionalFormatting>
  <conditionalFormatting sqref="H17">
    <cfRule type="cellIs" dxfId="1007" priority="68" operator="equal">
      <formula>1</formula>
    </cfRule>
    <cfRule type="cellIs" dxfId="1006" priority="69" operator="equal">
      <formula>2</formula>
    </cfRule>
    <cfRule type="cellIs" dxfId="1005" priority="70" operator="equal">
      <formula>3</formula>
    </cfRule>
  </conditionalFormatting>
  <conditionalFormatting sqref="I17">
    <cfRule type="cellIs" dxfId="1004" priority="65" operator="equal">
      <formula>5</formula>
    </cfRule>
    <cfRule type="cellIs" dxfId="1003" priority="66" operator="equal">
      <formula>10</formula>
    </cfRule>
    <cfRule type="cellIs" dxfId="1002" priority="67" operator="equal">
      <formula>20</formula>
    </cfRule>
  </conditionalFormatting>
  <conditionalFormatting sqref="J17">
    <cfRule type="cellIs" dxfId="1001" priority="48" operator="equal">
      <formula>20</formula>
    </cfRule>
    <cfRule type="cellIs" dxfId="1000" priority="55" operator="equal">
      <formula>5</formula>
    </cfRule>
    <cfRule type="cellIs" dxfId="999" priority="56" operator="equal">
      <formula>5</formula>
    </cfRule>
    <cfRule type="cellIs" dxfId="998" priority="57" operator="equal">
      <formula>10</formula>
    </cfRule>
    <cfRule type="cellIs" dxfId="997" priority="58" operator="equal">
      <formula>10</formula>
    </cfRule>
    <cfRule type="cellIs" dxfId="996" priority="59" operator="equal">
      <formula>60</formula>
    </cfRule>
    <cfRule type="cellIs" dxfId="995" priority="60" operator="equal">
      <formula>40</formula>
    </cfRule>
    <cfRule type="cellIs" dxfId="994" priority="61" operator="equal">
      <formula>30</formula>
    </cfRule>
    <cfRule type="cellIs" dxfId="993" priority="62" operator="equal">
      <formula>15</formula>
    </cfRule>
    <cfRule type="cellIs" dxfId="992" priority="64" operator="equal">
      <formula>"15, 20, "</formula>
    </cfRule>
  </conditionalFormatting>
  <conditionalFormatting sqref="J17">
    <cfRule type="cellIs" dxfId="991" priority="63" operator="equal">
      <formula>15</formula>
    </cfRule>
  </conditionalFormatting>
  <conditionalFormatting sqref="K17">
    <cfRule type="containsText" dxfId="990" priority="49" operator="containsText" text="Inaceptable">
      <formula>NOT(ISERROR(SEARCH("Inaceptable",K17)))</formula>
    </cfRule>
    <cfRule type="containsText" dxfId="989" priority="50" operator="containsText" text="Importante">
      <formula>NOT(ISERROR(SEARCH("Importante",K17)))</formula>
    </cfRule>
    <cfRule type="containsText" dxfId="988" priority="51" operator="containsText" text="Moderado">
      <formula>NOT(ISERROR(SEARCH("Moderado",K17)))</formula>
    </cfRule>
    <cfRule type="containsText" dxfId="987" priority="52" operator="containsText" text="Tolerable">
      <formula>NOT(ISERROR(SEARCH("Tolerable",K17)))</formula>
    </cfRule>
    <cfRule type="containsText" dxfId="986" priority="53" operator="containsText" text="Aceptable">
      <formula>NOT(ISERROR(SEARCH("Aceptable",K17)))</formula>
    </cfRule>
    <cfRule type="containsText" dxfId="985" priority="54" operator="containsText" text="Inaceptable">
      <formula>NOT(ISERROR(SEARCH("Inaceptable",K17)))</formula>
    </cfRule>
  </conditionalFormatting>
  <conditionalFormatting sqref="T11">
    <cfRule type="containsText" dxfId="984" priority="42" operator="containsText" text="Inaceptable">
      <formula>NOT(ISERROR(SEARCH("Inaceptable",T11)))</formula>
    </cfRule>
    <cfRule type="containsText" dxfId="983" priority="43" operator="containsText" text="Importante">
      <formula>NOT(ISERROR(SEARCH("Importante",T11)))</formula>
    </cfRule>
    <cfRule type="containsText" dxfId="982" priority="44" operator="containsText" text="Moderado">
      <formula>NOT(ISERROR(SEARCH("Moderado",T11)))</formula>
    </cfRule>
    <cfRule type="containsText" dxfId="981" priority="45" operator="containsText" text="Tolerable">
      <formula>NOT(ISERROR(SEARCH("Tolerable",T11)))</formula>
    </cfRule>
    <cfRule type="containsText" dxfId="980" priority="46" operator="containsText" text="Aceptable">
      <formula>NOT(ISERROR(SEARCH("Aceptable",T11)))</formula>
    </cfRule>
    <cfRule type="containsText" dxfId="979" priority="47" operator="containsText" text="Inaceptable">
      <formula>NOT(ISERROR(SEARCH("Inaceptable",T11)))</formula>
    </cfRule>
  </conditionalFormatting>
  <conditionalFormatting sqref="Q11:Q15 Q17">
    <cfRule type="cellIs" dxfId="978" priority="21" operator="equal">
      <formula>1</formula>
    </cfRule>
    <cfRule type="cellIs" dxfId="977" priority="22" operator="equal">
      <formula>2</formula>
    </cfRule>
    <cfRule type="cellIs" dxfId="976" priority="23" operator="equal">
      <formula>3</formula>
    </cfRule>
  </conditionalFormatting>
  <conditionalFormatting sqref="R11:R15 R17">
    <cfRule type="cellIs" dxfId="975" priority="18" operator="equal">
      <formula>5</formula>
    </cfRule>
    <cfRule type="cellIs" dxfId="974" priority="19" operator="equal">
      <formula>10</formula>
    </cfRule>
    <cfRule type="cellIs" dxfId="973" priority="20" operator="equal">
      <formula>20</formula>
    </cfRule>
  </conditionalFormatting>
  <conditionalFormatting sqref="Q18">
    <cfRule type="cellIs" dxfId="972" priority="15" operator="equal">
      <formula>1</formula>
    </cfRule>
    <cfRule type="cellIs" dxfId="971" priority="16" operator="equal">
      <formula>2</formula>
    </cfRule>
    <cfRule type="cellIs" dxfId="970" priority="17" operator="equal">
      <formula>3</formula>
    </cfRule>
  </conditionalFormatting>
  <conditionalFormatting sqref="R18">
    <cfRule type="cellIs" dxfId="969" priority="12" operator="equal">
      <formula>5</formula>
    </cfRule>
    <cfRule type="cellIs" dxfId="968" priority="13" operator="equal">
      <formula>10</formula>
    </cfRule>
    <cfRule type="cellIs" dxfId="967" priority="14" operator="equal">
      <formula>20</formula>
    </cfRule>
  </conditionalFormatting>
  <conditionalFormatting sqref="S11:S15 S17:S18">
    <cfRule type="cellIs" dxfId="966" priority="1" operator="equal">
      <formula>20</formula>
    </cfRule>
    <cfRule type="cellIs" dxfId="965" priority="2" operator="equal">
      <formula>5</formula>
    </cfRule>
    <cfRule type="cellIs" dxfId="964" priority="3" operator="equal">
      <formula>5</formula>
    </cfRule>
    <cfRule type="cellIs" dxfId="963" priority="4" operator="equal">
      <formula>10</formula>
    </cfRule>
    <cfRule type="cellIs" dxfId="962" priority="5" operator="equal">
      <formula>10</formula>
    </cfRule>
    <cfRule type="cellIs" dxfId="961" priority="6" operator="equal">
      <formula>60</formula>
    </cfRule>
    <cfRule type="cellIs" dxfId="960" priority="7" operator="equal">
      <formula>40</formula>
    </cfRule>
    <cfRule type="cellIs" dxfId="959" priority="8" operator="equal">
      <formula>30</formula>
    </cfRule>
    <cfRule type="cellIs" dxfId="958" priority="9" operator="equal">
      <formula>15</formula>
    </cfRule>
    <cfRule type="cellIs" dxfId="957" priority="11" operator="equal">
      <formula>"15, 20, "</formula>
    </cfRule>
  </conditionalFormatting>
  <conditionalFormatting sqref="S11:S15 S17:S18">
    <cfRule type="cellIs" dxfId="956" priority="10" operator="equal">
      <formula>15</formula>
    </cfRule>
  </conditionalFormatting>
  <dataValidations count="2">
    <dataValidation type="list" allowBlank="1" showInputMessage="1" showErrorMessage="1" sqref="U11:U15 U17:U18" xr:uid="{79F159BE-B30B-4A60-8D69-C8D8E237E587}">
      <formula1>Estado</formula1>
    </dataValidation>
    <dataValidation type="list" allowBlank="1" showInputMessage="1" showErrorMessage="1" sqref="R11:R15 R17:R18" xr:uid="{D1631594-5E6F-4AE5-BACB-C8885DD80A89}">
      <formula1>Impacto</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5724709-536A-47F8-BCBC-F4822E3E99D3}">
          <x14:formula1>
            <xm:f>Hoja1!$B$2:$B$4</xm:f>
          </x14:formula1>
          <xm:sqref>Q11:Q15 Q17:Q18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vt:i4>
      </vt:variant>
    </vt:vector>
  </HeadingPairs>
  <TitlesOfParts>
    <vt:vector size="22" baseType="lpstr">
      <vt:lpstr>Hoja1</vt:lpstr>
      <vt:lpstr>Consolidado</vt:lpstr>
      <vt:lpstr>Direccionamiento estratégico</vt:lpstr>
      <vt:lpstr>Gestión de comunicaciones</vt:lpstr>
      <vt:lpstr>Gestión y Mejora de Calidad</vt:lpstr>
      <vt:lpstr>Atención al Ciudadano</vt:lpstr>
      <vt:lpstr>Fortalecimiento</vt:lpstr>
      <vt:lpstr>Acceso y permanencia ES</vt:lpstr>
      <vt:lpstr>Administrativa-Contratación</vt:lpstr>
      <vt:lpstr>Administrativa</vt:lpstr>
      <vt:lpstr>Gestión Financiera</vt:lpstr>
      <vt:lpstr>Gestión Financiera Cartera</vt:lpstr>
      <vt:lpstr>Talento Humano</vt:lpstr>
      <vt:lpstr>Gestión Documental</vt:lpstr>
      <vt:lpstr>Gestión Jurídica</vt:lpstr>
      <vt:lpstr>Sistemas de Información</vt:lpstr>
      <vt:lpstr>SST</vt:lpstr>
      <vt:lpstr>Auditoría Interna</vt:lpstr>
      <vt:lpstr>Riesgos Corrupción</vt:lpstr>
      <vt:lpstr>Estado</vt:lpstr>
      <vt:lpstr>Impacto</vt:lpstr>
      <vt:lpstr>'Riesgos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Guarin Herrera</dc:creator>
  <cp:lastModifiedBy>Lorena Guarin Herrera</cp:lastModifiedBy>
  <dcterms:created xsi:type="dcterms:W3CDTF">2020-05-07T13:56:01Z</dcterms:created>
  <dcterms:modified xsi:type="dcterms:W3CDTF">2020-07-17T14:28:35Z</dcterms:modified>
</cp:coreProperties>
</file>