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1.xml" ContentType="application/vnd.openxmlformats-officedocument.spreadsheetml.comments+xml"/>
  <Override PartName="/xl/drawings/drawing14.xml" ContentType="application/vnd.openxmlformats-officedocument.drawing+xml"/>
  <Override PartName="/xl/comments12.xml" ContentType="application/vnd.openxmlformats-officedocument.spreadsheetml.comments+xml"/>
  <Override PartName="/xl/drawings/drawing15.xml" ContentType="application/vnd.openxmlformats-officedocument.drawing+xml"/>
  <Override PartName="/xl/comments13.xml" ContentType="application/vnd.openxmlformats-officedocument.spreadsheetml.comments+xml"/>
  <Override PartName="/xl/drawings/drawing16.xml" ContentType="application/vnd.openxmlformats-officedocument.drawing+xml"/>
  <Override PartName="/xl/comments14.xml" ContentType="application/vnd.openxmlformats-officedocument.spreadsheetml.comments+xml"/>
  <Override PartName="/xl/drawings/drawing17.xml" ContentType="application/vnd.openxmlformats-officedocument.drawing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iveros\Downloads\"/>
    </mc:Choice>
  </mc:AlternateContent>
  <xr:revisionPtr revIDLastSave="0" documentId="13_ncr:1_{DD85CB27-1CBD-4284-8199-977595B1E020}" xr6:coauthVersionLast="45" xr6:coauthVersionMax="45" xr10:uidLastSave="{00000000-0000-0000-0000-000000000000}"/>
  <bookViews>
    <workbookView xWindow="-120" yWindow="-120" windowWidth="20730" windowHeight="11160" tabRatio="886" xr2:uid="{47328146-D15B-4640-9F7E-0AF02244ACF1}"/>
  </bookViews>
  <sheets>
    <sheet name="Consolidado" sheetId="1" r:id="rId1"/>
    <sheet name="Direccionamiento estratégico" sheetId="2" r:id="rId2"/>
    <sheet name="Gestión de comunicaciones" sheetId="3" r:id="rId3"/>
    <sheet name="Gestión y Mejora de Calidad" sheetId="4" r:id="rId4"/>
    <sheet name="Atención al Ciudadano" sheetId="5" r:id="rId5"/>
    <sheet name="Acceso y permanencia ES" sheetId="6" r:id="rId6"/>
    <sheet name="Administrativa-Contratación" sheetId="7" r:id="rId7"/>
    <sheet name="Administrativa" sheetId="8" r:id="rId8"/>
    <sheet name="Gestión Financiera" sheetId="9" r:id="rId9"/>
    <sheet name="Gestión Financiera Cartera" sheetId="10" r:id="rId10"/>
    <sheet name="Talento Humano" sheetId="11" r:id="rId11"/>
    <sheet name="Gestión Documental" sheetId="12" r:id="rId12"/>
    <sheet name="Gestión Jurídica" sheetId="13" r:id="rId13"/>
    <sheet name="Sistemas de Información" sheetId="14" r:id="rId14"/>
    <sheet name="SST" sheetId="15" r:id="rId15"/>
    <sheet name="Auditoría Interna" sheetId="16" r:id="rId16"/>
    <sheet name="Riesgos Corrupción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_FilterDatabase" localSheetId="5" hidden="1">'Acceso y permanencia ES'!$B$6:$T$22</definedName>
    <definedName name="_xlnm.Print_Titles" localSheetId="16">'Riesgos Corrupción'!$1:$10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" i="1" l="1"/>
  <c r="G20" i="17"/>
  <c r="H20" i="17"/>
  <c r="I20" i="17"/>
  <c r="J20" i="17"/>
  <c r="M20" i="17"/>
  <c r="N20" i="17"/>
  <c r="O20" i="17"/>
  <c r="P20" i="17"/>
  <c r="F20" i="17"/>
  <c r="G18" i="17"/>
  <c r="H18" i="17"/>
  <c r="I18" i="17"/>
  <c r="J18" i="17"/>
  <c r="M18" i="17"/>
  <c r="N18" i="17"/>
  <c r="O18" i="17"/>
  <c r="P18" i="17"/>
  <c r="Q18" i="17"/>
  <c r="G19" i="17"/>
  <c r="H19" i="17"/>
  <c r="I19" i="17"/>
  <c r="J19" i="17"/>
  <c r="M19" i="17"/>
  <c r="N19" i="17"/>
  <c r="O19" i="17"/>
  <c r="P19" i="17"/>
  <c r="Q19" i="17"/>
  <c r="F19" i="17"/>
  <c r="F18" i="17"/>
  <c r="G17" i="17"/>
  <c r="H17" i="17"/>
  <c r="I17" i="17"/>
  <c r="J17" i="17"/>
  <c r="M17" i="17"/>
  <c r="N17" i="17"/>
  <c r="O17" i="17"/>
  <c r="P17" i="17"/>
  <c r="Q17" i="17"/>
  <c r="F17" i="17"/>
  <c r="G16" i="17"/>
  <c r="H16" i="17"/>
  <c r="I16" i="17"/>
  <c r="J16" i="17"/>
  <c r="M16" i="17"/>
  <c r="N16" i="17"/>
  <c r="O16" i="17"/>
  <c r="P16" i="17"/>
  <c r="Q16" i="17"/>
  <c r="F16" i="17"/>
  <c r="G14" i="17"/>
  <c r="H14" i="17"/>
  <c r="I14" i="17"/>
  <c r="J14" i="17"/>
  <c r="M14" i="17"/>
  <c r="N14" i="17"/>
  <c r="O14" i="17"/>
  <c r="P14" i="17"/>
  <c r="Q14" i="17"/>
  <c r="G15" i="17"/>
  <c r="H15" i="17"/>
  <c r="I15" i="17"/>
  <c r="J15" i="17"/>
  <c r="M15" i="17"/>
  <c r="N15" i="17"/>
  <c r="O15" i="17"/>
  <c r="P15" i="17"/>
  <c r="Q15" i="17"/>
  <c r="F15" i="17"/>
  <c r="F14" i="17"/>
  <c r="G13" i="17"/>
  <c r="H13" i="17"/>
  <c r="I13" i="17"/>
  <c r="J13" i="17"/>
  <c r="M13" i="17"/>
  <c r="N13" i="17"/>
  <c r="O13" i="17"/>
  <c r="P13" i="17"/>
  <c r="Q13" i="17"/>
  <c r="F13" i="17"/>
  <c r="G11" i="17"/>
  <c r="H11" i="17"/>
  <c r="I11" i="17"/>
  <c r="J11" i="17"/>
  <c r="M11" i="17"/>
  <c r="N11" i="17"/>
  <c r="O11" i="17"/>
  <c r="P11" i="17"/>
  <c r="Q11" i="17"/>
  <c r="F11" i="17"/>
  <c r="G12" i="17"/>
  <c r="H12" i="17"/>
  <c r="I12" i="17"/>
  <c r="J12" i="17"/>
  <c r="M12" i="17"/>
  <c r="N12" i="17"/>
  <c r="O12" i="17"/>
  <c r="P12" i="17"/>
  <c r="Q12" i="17"/>
  <c r="F12" i="17"/>
  <c r="G31" i="1"/>
  <c r="H31" i="1"/>
  <c r="I31" i="1"/>
  <c r="J31" i="1"/>
  <c r="K31" i="1"/>
  <c r="L31" i="1"/>
  <c r="F31" i="1"/>
  <c r="G29" i="1"/>
  <c r="H29" i="1"/>
  <c r="I29" i="1"/>
  <c r="J29" i="1"/>
  <c r="K29" i="1"/>
  <c r="L29" i="1"/>
  <c r="F29" i="1"/>
  <c r="J13" i="16"/>
  <c r="K13" i="16" s="1"/>
  <c r="J12" i="16"/>
  <c r="K12" i="16" s="1"/>
  <c r="J11" i="16"/>
  <c r="K11" i="16" s="1"/>
  <c r="J15" i="15"/>
  <c r="K15" i="15" s="1"/>
  <c r="J11" i="15"/>
  <c r="K11" i="15" s="1"/>
  <c r="G28" i="1"/>
  <c r="H28" i="1"/>
  <c r="I28" i="1"/>
  <c r="J28" i="1"/>
  <c r="K28" i="1"/>
  <c r="L28" i="1"/>
  <c r="F28" i="1"/>
  <c r="J15" i="14"/>
  <c r="K15" i="14" s="1"/>
  <c r="J14" i="14"/>
  <c r="K14" i="14" s="1"/>
  <c r="J13" i="14"/>
  <c r="K13" i="14" s="1"/>
  <c r="J12" i="14"/>
  <c r="K12" i="14" s="1"/>
  <c r="J11" i="14"/>
  <c r="K11" i="14" s="1"/>
  <c r="M29" i="1" l="1"/>
  <c r="G27" i="1"/>
  <c r="H27" i="1"/>
  <c r="I27" i="1"/>
  <c r="J27" i="1"/>
  <c r="K27" i="1"/>
  <c r="L27" i="1"/>
  <c r="F27" i="1"/>
  <c r="J35" i="13"/>
  <c r="K35" i="13" s="1"/>
  <c r="J34" i="13"/>
  <c r="K34" i="13" s="1"/>
  <c r="J33" i="13"/>
  <c r="K33" i="13" s="1"/>
  <c r="J32" i="13"/>
  <c r="K32" i="13" s="1"/>
  <c r="J31" i="13"/>
  <c r="K31" i="13" s="1"/>
  <c r="J29" i="13"/>
  <c r="K29" i="13" s="1"/>
  <c r="J28" i="13"/>
  <c r="K28" i="13" s="1"/>
  <c r="J27" i="13"/>
  <c r="K27" i="13" s="1"/>
  <c r="J26" i="13"/>
  <c r="K26" i="13" s="1"/>
  <c r="J25" i="13"/>
  <c r="K25" i="13" s="1"/>
  <c r="J24" i="13"/>
  <c r="K24" i="13" s="1"/>
  <c r="J23" i="13"/>
  <c r="K23" i="13" s="1"/>
  <c r="J22" i="13"/>
  <c r="K22" i="13" s="1"/>
  <c r="J21" i="13"/>
  <c r="K21" i="13" s="1"/>
  <c r="J20" i="13"/>
  <c r="K20" i="13" s="1"/>
  <c r="J19" i="13"/>
  <c r="K19" i="13" s="1"/>
  <c r="J18" i="13"/>
  <c r="K18" i="13" s="1"/>
  <c r="J17" i="13"/>
  <c r="K17" i="13" s="1"/>
  <c r="J16" i="13"/>
  <c r="K16" i="13" s="1"/>
  <c r="K15" i="13"/>
  <c r="J15" i="13"/>
  <c r="K14" i="13"/>
  <c r="K13" i="13"/>
  <c r="K12" i="13"/>
  <c r="J11" i="13"/>
  <c r="K11" i="13" s="1"/>
  <c r="G26" i="1"/>
  <c r="H26" i="1"/>
  <c r="I26" i="1"/>
  <c r="J26" i="1"/>
  <c r="K26" i="1"/>
  <c r="L26" i="1"/>
  <c r="F26" i="1"/>
  <c r="J14" i="12"/>
  <c r="K14" i="12" s="1"/>
  <c r="J13" i="12"/>
  <c r="K13" i="12" s="1"/>
  <c r="J12" i="12"/>
  <c r="K12" i="12" s="1"/>
  <c r="J11" i="12"/>
  <c r="K11" i="12" s="1"/>
  <c r="G25" i="1" l="1"/>
  <c r="H25" i="1"/>
  <c r="I25" i="1"/>
  <c r="J25" i="1"/>
  <c r="K25" i="1"/>
  <c r="L25" i="1"/>
  <c r="F25" i="1"/>
  <c r="J13" i="11"/>
  <c r="K20" i="17" s="1"/>
  <c r="J12" i="11"/>
  <c r="K12" i="11" s="1"/>
  <c r="J11" i="11"/>
  <c r="K11" i="11" s="1"/>
  <c r="K13" i="11" l="1"/>
  <c r="L20" i="17" s="1"/>
  <c r="G24" i="1"/>
  <c r="H24" i="1"/>
  <c r="I24" i="1"/>
  <c r="J24" i="1"/>
  <c r="K24" i="1"/>
  <c r="L24" i="1"/>
  <c r="F24" i="1"/>
  <c r="J13" i="10"/>
  <c r="K13" i="10" s="1"/>
  <c r="J12" i="10"/>
  <c r="K12" i="10" s="1"/>
  <c r="J11" i="10"/>
  <c r="K11" i="10" s="1"/>
  <c r="G23" i="1" l="1"/>
  <c r="H23" i="1"/>
  <c r="I23" i="1"/>
  <c r="J23" i="1"/>
  <c r="K23" i="1"/>
  <c r="L23" i="1"/>
  <c r="F23" i="1"/>
  <c r="J16" i="9"/>
  <c r="J15" i="9"/>
  <c r="J14" i="9"/>
  <c r="K14" i="9" s="1"/>
  <c r="J13" i="9"/>
  <c r="K13" i="9" s="1"/>
  <c r="J12" i="9"/>
  <c r="K12" i="9" s="1"/>
  <c r="J11" i="9"/>
  <c r="K11" i="9" s="1"/>
  <c r="K16" i="9" l="1"/>
  <c r="L19" i="17" s="1"/>
  <c r="K19" i="17"/>
  <c r="K15" i="9"/>
  <c r="L18" i="17" s="1"/>
  <c r="K18" i="17"/>
  <c r="G22" i="1"/>
  <c r="H22" i="1"/>
  <c r="I22" i="1"/>
  <c r="K22" i="1"/>
  <c r="L22" i="1"/>
  <c r="F22" i="1"/>
  <c r="M22" i="1" s="1"/>
  <c r="J14" i="8"/>
  <c r="K14" i="8" s="1"/>
  <c r="J13" i="8"/>
  <c r="J12" i="8"/>
  <c r="K12" i="8" s="1"/>
  <c r="J11" i="8"/>
  <c r="K11" i="8" l="1"/>
  <c r="L16" i="17" s="1"/>
  <c r="K16" i="17"/>
  <c r="K13" i="8"/>
  <c r="L17" i="17" s="1"/>
  <c r="K17" i="17"/>
  <c r="G21" i="1"/>
  <c r="H21" i="1"/>
  <c r="I21" i="1"/>
  <c r="J21" i="1"/>
  <c r="K21" i="1"/>
  <c r="L21" i="1"/>
  <c r="F21" i="1"/>
  <c r="J18" i="7"/>
  <c r="K18" i="7" s="1"/>
  <c r="J17" i="7"/>
  <c r="K17" i="7" s="1"/>
  <c r="J15" i="7"/>
  <c r="K15" i="7" s="1"/>
  <c r="J14" i="7"/>
  <c r="J13" i="7"/>
  <c r="J12" i="7"/>
  <c r="K12" i="7" s="1"/>
  <c r="J11" i="7"/>
  <c r="K11" i="7" s="1"/>
  <c r="K13" i="7" l="1"/>
  <c r="L14" i="17" s="1"/>
  <c r="K14" i="17"/>
  <c r="K14" i="7"/>
  <c r="L15" i="17" s="1"/>
  <c r="K15" i="17"/>
  <c r="G19" i="1"/>
  <c r="H19" i="1"/>
  <c r="I19" i="1"/>
  <c r="J19" i="1"/>
  <c r="K19" i="1"/>
  <c r="L19" i="1"/>
  <c r="F19" i="1"/>
  <c r="S22" i="6"/>
  <c r="T22" i="6" s="1"/>
  <c r="J22" i="6"/>
  <c r="K22" i="6" s="1"/>
  <c r="S21" i="6"/>
  <c r="T21" i="6" s="1"/>
  <c r="J21" i="6"/>
  <c r="K21" i="6" s="1"/>
  <c r="S20" i="6"/>
  <c r="T20" i="6" s="1"/>
  <c r="J20" i="6"/>
  <c r="K20" i="6" s="1"/>
  <c r="S19" i="6"/>
  <c r="T19" i="6" s="1"/>
  <c r="J19" i="6"/>
  <c r="K19" i="6" s="1"/>
  <c r="S18" i="6"/>
  <c r="T18" i="6" s="1"/>
  <c r="J18" i="6"/>
  <c r="K18" i="6" s="1"/>
  <c r="S17" i="6"/>
  <c r="T17" i="6" s="1"/>
  <c r="J17" i="6"/>
  <c r="K13" i="17" s="1"/>
  <c r="S16" i="6"/>
  <c r="T16" i="6" s="1"/>
  <c r="J16" i="6"/>
  <c r="K16" i="6" s="1"/>
  <c r="S15" i="6"/>
  <c r="T15" i="6" s="1"/>
  <c r="J15" i="6"/>
  <c r="K15" i="6" s="1"/>
  <c r="S14" i="6"/>
  <c r="T14" i="6" s="1"/>
  <c r="J14" i="6"/>
  <c r="K14" i="6" s="1"/>
  <c r="S13" i="6"/>
  <c r="T13" i="6" s="1"/>
  <c r="K13" i="6"/>
  <c r="J13" i="6"/>
  <c r="S12" i="6"/>
  <c r="T12" i="6" s="1"/>
  <c r="J12" i="6"/>
  <c r="K12" i="6" s="1"/>
  <c r="S11" i="6"/>
  <c r="T11" i="6" s="1"/>
  <c r="J11" i="6"/>
  <c r="K11" i="6" s="1"/>
  <c r="K17" i="6" l="1"/>
  <c r="L13" i="17" s="1"/>
  <c r="G18" i="1"/>
  <c r="H18" i="1"/>
  <c r="I18" i="1"/>
  <c r="J18" i="1"/>
  <c r="K18" i="1"/>
  <c r="L18" i="1"/>
  <c r="F18" i="1"/>
  <c r="J13" i="5"/>
  <c r="K13" i="5" s="1"/>
  <c r="J12" i="5"/>
  <c r="K12" i="5" s="1"/>
  <c r="J11" i="5"/>
  <c r="K11" i="5" s="1"/>
  <c r="M19" i="1"/>
  <c r="M21" i="1"/>
  <c r="M23" i="1"/>
  <c r="M24" i="1"/>
  <c r="M25" i="1"/>
  <c r="M26" i="1"/>
  <c r="M27" i="1"/>
  <c r="M28" i="1"/>
  <c r="M31" i="1"/>
  <c r="G16" i="1"/>
  <c r="H16" i="1"/>
  <c r="I16" i="1"/>
  <c r="J16" i="1"/>
  <c r="K16" i="1"/>
  <c r="L16" i="1"/>
  <c r="F16" i="1"/>
  <c r="J12" i="4"/>
  <c r="K12" i="4" s="1"/>
  <c r="J11" i="4"/>
  <c r="K11" i="4" s="1"/>
  <c r="G15" i="1"/>
  <c r="H15" i="1"/>
  <c r="I15" i="1"/>
  <c r="J15" i="1"/>
  <c r="K15" i="1"/>
  <c r="L15" i="1"/>
  <c r="F15" i="1"/>
  <c r="J14" i="3"/>
  <c r="J13" i="3"/>
  <c r="K13" i="3" s="1"/>
  <c r="J12" i="3"/>
  <c r="K12" i="3" s="1"/>
  <c r="J11" i="3"/>
  <c r="K11" i="3" s="1"/>
  <c r="L14" i="1"/>
  <c r="L33" i="1" s="1"/>
  <c r="G14" i="1"/>
  <c r="H14" i="1"/>
  <c r="I14" i="1"/>
  <c r="J14" i="1"/>
  <c r="K14" i="1"/>
  <c r="F14" i="1"/>
  <c r="J16" i="2"/>
  <c r="J15" i="2"/>
  <c r="K15" i="2" s="1"/>
  <c r="J14" i="2"/>
  <c r="K14" i="2" s="1"/>
  <c r="J13" i="2"/>
  <c r="K13" i="2" s="1"/>
  <c r="J12" i="2"/>
  <c r="K12" i="2" s="1"/>
  <c r="J11" i="2"/>
  <c r="K11" i="2" s="1"/>
  <c r="K33" i="1" l="1"/>
  <c r="K14" i="3"/>
  <c r="L12" i="17" s="1"/>
  <c r="K12" i="17"/>
  <c r="K16" i="2"/>
  <c r="L11" i="17" s="1"/>
  <c r="K11" i="17"/>
  <c r="F33" i="1"/>
  <c r="I33" i="1"/>
  <c r="H33" i="1"/>
  <c r="J33" i="1"/>
  <c r="G33" i="1"/>
  <c r="M14" i="1"/>
  <c r="M18" i="1"/>
  <c r="M16" i="1"/>
  <c r="M15" i="1"/>
  <c r="M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F8" authorId="0" shapeId="0" xr:uid="{EFAA5072-C21A-40E4-8AB1-20123E7EECB5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F8" authorId="0" shapeId="0" xr:uid="{3271463D-6447-457D-A50E-8C8D2A1C5775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F8" authorId="0" shapeId="0" xr:uid="{A4073367-1120-459F-9E8F-16C4A11AFBC6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F8" authorId="0" shapeId="0" xr:uid="{3CBD9DA3-411C-4C19-90B2-7F65306F3EC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F8" authorId="0" shapeId="0" xr:uid="{78C0BEBB-6F86-4BB3-968C-349186E2670E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F8" authorId="0" shapeId="0" xr:uid="{F14ED476-E2F6-4664-B567-ED6511D5B6AF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G8" authorId="0" shapeId="0" xr:uid="{DC938D3A-772E-4702-98D6-10AD99D94D96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F8" authorId="0" shapeId="0" xr:uid="{1B94CA9D-15F6-4598-A9D3-ED4383308367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F8" authorId="0" shapeId="0" xr:uid="{C5517A6F-BF27-43AE-80CB-70431D86031D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F8" authorId="0" shapeId="0" xr:uid="{2882E54A-745F-4FB7-AB42-C544BDBBCB25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  <author>AGENCIA</author>
  </authors>
  <commentList>
    <comment ref="F8" authorId="0" shapeId="0" xr:uid="{2C985EB6-1B91-4D32-B6DA-422624D5C9F7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1" shapeId="0" xr:uid="{AD50B352-4008-45B4-ADA1-81FC34A62C2C}">
      <text>
        <r>
          <rPr>
            <b/>
            <sz val="9"/>
            <color indexed="81"/>
            <rFont val="Tahoma"/>
            <family val="2"/>
          </rPr>
          <t>AGENCIA: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I14" authorId="1" shapeId="0" xr:uid="{9CCB30C2-FBDD-4ABA-8C4F-70273817A4FF}">
      <text>
        <r>
          <rPr>
            <b/>
            <sz val="9"/>
            <color indexed="81"/>
            <rFont val="Tahoma"/>
            <family val="2"/>
          </rPr>
          <t>AGENCIA:</t>
        </r>
        <r>
          <rPr>
            <sz val="9"/>
            <color indexed="81"/>
            <rFont val="Tahoma"/>
            <family val="2"/>
          </rPr>
          <t xml:space="preserve">
10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F8" authorId="0" shapeId="0" xr:uid="{61FA00D8-C54C-4B7E-9333-9AB81CA44007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F8" authorId="0" shapeId="0" xr:uid="{933E4162-1776-4270-9F3F-EC15A1C17482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  <author>tc={B2843EA5-B0BF-43E9-B3F9-1CC316B9E95C}</author>
  </authors>
  <commentList>
    <comment ref="F8" authorId="0" shapeId="0" xr:uid="{DCF63939-B557-46DF-A9BA-59CD03053D04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1" shapeId="0" xr:uid="{B2843EA5-B0BF-43E9-B3F9-1CC316B9E95C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Confirmar baja ejecución con informes de Contraloría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F8" authorId="0" shapeId="0" xr:uid="{E75ED1B9-2E27-4ACF-86CA-9C4E4B6606A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<sst xmlns="http://schemas.openxmlformats.org/spreadsheetml/2006/main" count="1314" uniqueCount="530">
  <si>
    <t xml:space="preserve">Direccionamiento estratégico </t>
  </si>
  <si>
    <t xml:space="preserve">Gestión de Comunicaciones </t>
  </si>
  <si>
    <t xml:space="preserve">Atención a la Ciudadanía </t>
  </si>
  <si>
    <t>Gestión Administrativa-Contratación</t>
  </si>
  <si>
    <t>Gestión Administrativa</t>
  </si>
  <si>
    <t xml:space="preserve">Gestión Financiera </t>
  </si>
  <si>
    <t>Gestión Financiera-Cartera</t>
  </si>
  <si>
    <t xml:space="preserve">Gestión del Talento Humano </t>
  </si>
  <si>
    <t xml:space="preserve">Gestión Documental </t>
  </si>
  <si>
    <t>Gestión Jurídica</t>
  </si>
  <si>
    <t>Gestión Sistemas de Información</t>
  </si>
  <si>
    <t xml:space="preserve">Auditoría Interna </t>
  </si>
  <si>
    <t>FORMATO</t>
  </si>
  <si>
    <r>
      <t xml:space="preserve">Código: </t>
    </r>
    <r>
      <rPr>
        <sz val="10"/>
        <rFont val="Arial"/>
        <family val="2"/>
      </rPr>
      <t>F-ES-DE-009</t>
    </r>
  </si>
  <si>
    <t>Versión: 02</t>
  </si>
  <si>
    <t>IDENTIFICACIÓN, ANÁLISIS Y VALORACIÓN DE RIESGOS</t>
  </si>
  <si>
    <t>Página: 1 de 1</t>
  </si>
  <si>
    <t>COPIA CONTROLADA</t>
  </si>
  <si>
    <t>No</t>
  </si>
  <si>
    <t>TIPO DE RIESGO</t>
  </si>
  <si>
    <t>DESCRIPCIÓN DEL RIESGO</t>
  </si>
  <si>
    <t>CAUSAS</t>
  </si>
  <si>
    <t>EFECTOS</t>
  </si>
  <si>
    <t>SIN CONTROL</t>
  </si>
  <si>
    <t>MEDIDAS DE RESPUESTA</t>
  </si>
  <si>
    <t>PLAN DE ACCIÓN-CONTROL</t>
  </si>
  <si>
    <t>CON CONTROL</t>
  </si>
  <si>
    <t>POSIBILIDAD DE OCURRENCIA</t>
  </si>
  <si>
    <t>IMPACTO</t>
  </si>
  <si>
    <t>CALIFICACIÓN DEL RIESGO</t>
  </si>
  <si>
    <t>ACCIONES PLANEADAS</t>
  </si>
  <si>
    <t>RESPONSABLE</t>
  </si>
  <si>
    <t>CRONOGRAMA</t>
  </si>
  <si>
    <t>FUENTES DE VERIFICACIÓN</t>
  </si>
  <si>
    <t>Estratégico</t>
  </si>
  <si>
    <t xml:space="preserve">Incumplimiento de metas del Plan Desarrollo </t>
  </si>
  <si>
    <t>*Baja disponibilidad de recursos (humanos, financieros. Físicos).
*Poca voluntad de los líderes.
* Poca claridad en las estrategias por proyecto
*Deficiente seguimiento y evaluación.</t>
  </si>
  <si>
    <t>*Sanciones de entidades de control.
*Pérdida de credibilidad institucional.
*Disminución de presupuesto para próximas vigencias.
*Baja efectividad de las acciones.</t>
  </si>
  <si>
    <t>Reducir el riesgo</t>
  </si>
  <si>
    <t>*Diseñar un plan de acción por proyecto.
*Implementar un tablero de control para el seguimiento.
*Fomentar el compromiso de los líderes para la implementación de las iniciativas y/o proyectos.
*Realizar seguimientos al plan de acción alcaldía y al plan indicativo</t>
  </si>
  <si>
    <t>Planeación Estratégica</t>
  </si>
  <si>
    <t>Del 01/01/2020 al
30/12/2020</t>
  </si>
  <si>
    <t>*Planes de acción por proyecto
*Tablero de control
*Informes seguimiento.</t>
  </si>
  <si>
    <t>Incumplimiento en la gestión del riesgo por parte de los procesos.</t>
  </si>
  <si>
    <t>*Poca rigurosidad en los reportes de información de seguimiento.
*Desconocimiento de la política y lineamientos para la gestión del riesgo.</t>
  </si>
  <si>
    <t>*Sanciones de entidades de control.
*Materialización de riesgos.
*Pérdida de credibilidad institucional.</t>
  </si>
  <si>
    <t>*Realizar seguimiento semestral al mapa de riesgos institucional.
*Integración de la matriz de riesgos con el plan de acción institucional</t>
  </si>
  <si>
    <t>Planeación Estratégica
Control Interno</t>
  </si>
  <si>
    <t>*Informes de seguimiento
* Ruta metodológica y evidencias de la capacitación</t>
  </si>
  <si>
    <t>Incumplimiento del plan anticorrupción y de atención al ciudadano.</t>
  </si>
  <si>
    <t>*Baja disponibilidad de recursos (humanos, financieros. Físicos).
*Poca voluntad de los líderes.
*Deficiente seguimiento y evaluación.
*Desconocimiento del marco normativo y conceptual.</t>
  </si>
  <si>
    <t>*Sanciones de entidades de control.
*Pérdida de credibilidad institucional.
*Pérdida de recursos.
*Presencia de hechos de corrupción.
*Aumento de PQRSDF</t>
  </si>
  <si>
    <t>Evitar el riesgo</t>
  </si>
  <si>
    <t>*Socializar el plan anticorrupción a todos los servidores de la Agencia.
*Realizar seguimiento al cumplimiento de acciones.</t>
  </si>
  <si>
    <t>Planeación Estratégica
Control Interno (seguimiento)</t>
  </si>
  <si>
    <t>30/04/2020
30/08/2020
30/12/2020</t>
  </si>
  <si>
    <t>*Informes de seguimiento.
*Política de administración de riesgos.</t>
  </si>
  <si>
    <t>Operativo</t>
  </si>
  <si>
    <t>Incumplimiento de proyectos de inversión y planes de acción.</t>
  </si>
  <si>
    <t>*Débil gestión y planeación de actividades.
*Lentitud en los procesos contractuales.
*Incumplimiento por parte de terceros.
*Insuficiente presupuesto</t>
  </si>
  <si>
    <t>*Incumplimiento del  plan de desarrollo.
*Recorte de recursos asignados.
*Pérdida de credibilidad institucional.
*Bajo impacto social.</t>
  </si>
  <si>
    <t>*Formular planes de acción de acuerdo al presupuesto asignado.
*Realizar seguimiento periódico a la ejecución física y presupuestal.</t>
  </si>
  <si>
    <t>Planeación Estratégica
Líderes de proceso</t>
  </si>
  <si>
    <t>Del 15/01/2020 al 30/12/2020</t>
  </si>
  <si>
    <t>*Planes de acción
*Informes de seguimiento</t>
  </si>
  <si>
    <t>Errores en los reportes de información.</t>
  </si>
  <si>
    <t>*Demora en la entrega de información por parte de los responsables.
*Información incompleta y con errores.
*Fallas en el sistema SAP.
*Poca claridad en los lineamientos para los reportes.
*Las fechas de corte de la Agencia y de la Alcaldía no coinciden.
*Deficientes herramientas tecnológicas.
*Subregistro de bases de datos internas y externas.
* Poca disponibilidad de la información</t>
  </si>
  <si>
    <t>*Duplicidad de esfuerzos.
*Incumplimiento de metas.
*Recorte de recursos asignados.
*Inadecuada toma de decisiones.
*Entrega de información errónea a externos.
*Pérdida de credibilidad institucional.
*Demora en respuesta a requerimientos</t>
  </si>
  <si>
    <t>*Implementar el sistema de seguimiento y evaluación.
*Fortalecer la comunicación y articulación entre los procesos.
*Brindar orientación técnica a los líderes para el reporte de información.
*Solicitar fuentes de verificación.
*Implementar mejoras en las bases de datos.
*Implementar la batería de indicadores</t>
  </si>
  <si>
    <t>Planeación Estratégica
Líderes de proceso
ODES</t>
  </si>
  <si>
    <t>*Informes de seguimiento.
*Listados de asistencia a capacitaciones.
*Evidencias de la ejecución de los proyectos.
*Sistema de información y batería de indicadores.
*Política para el manejo de la información.
*Bases de datos.</t>
  </si>
  <si>
    <t>Corrupción</t>
  </si>
  <si>
    <t>Manejo indebido de las bases de datos para beneficio propio.</t>
  </si>
  <si>
    <t>*Poca ética del talento humano.
*Poca rigurosidad en el control.
*Ausencia de políticas para el manejo de la información.</t>
  </si>
  <si>
    <t>*Sanciones de entidades de control.
*Detrimento patrimonial.
*Pérdida de credibilidad institucional.</t>
  </si>
  <si>
    <t>*Promover las buenas prácticas.
*Implementar la política de tratamiento y uso de bases de datos</t>
  </si>
  <si>
    <t>Planeación Estratégica-ODES</t>
  </si>
  <si>
    <t>*Política para el manejo de la información.</t>
  </si>
  <si>
    <t>Elaboró: Coordinadora de Planeación Estratégica</t>
  </si>
  <si>
    <t>Revisó: Director General</t>
  </si>
  <si>
    <t xml:space="preserve">Aprobó: Sistema Integrado de Gestión </t>
  </si>
  <si>
    <t>Fecha: 27 de abril de 2018</t>
  </si>
  <si>
    <t>Fecha: 03 de mayo de 2018</t>
  </si>
  <si>
    <t>Fecha: 09 de mayo de 2018</t>
  </si>
  <si>
    <t>Tecnológico</t>
  </si>
  <si>
    <t>Imagen</t>
  </si>
  <si>
    <t>Cumplimiento</t>
  </si>
  <si>
    <t>Financiero</t>
  </si>
  <si>
    <t>Total</t>
  </si>
  <si>
    <t>POSIBILIDAD DE OCURRENCIA        (1 a 3)</t>
  </si>
  <si>
    <r>
      <t xml:space="preserve">IMPACTO                     </t>
    </r>
    <r>
      <rPr>
        <b/>
        <sz val="8"/>
        <color indexed="8"/>
        <rFont val="Calibri"/>
        <family val="2"/>
      </rPr>
      <t>(10 impacto medio, 20 impacto alto)</t>
    </r>
  </si>
  <si>
    <r>
      <t xml:space="preserve">CALIFICACIÓN DEL RIESGO </t>
    </r>
    <r>
      <rPr>
        <b/>
        <sz val="8"/>
        <color indexed="8"/>
        <rFont val="Calibri"/>
        <family val="2"/>
      </rPr>
      <t>(60 es lo màximo - inaceptable)</t>
    </r>
  </si>
  <si>
    <t>Presentar datos, información, noticias equivocadas, incompletas e inoportunas en los diferentes medios de comunicación y/o estrategias comunicacionales.</t>
  </si>
  <si>
    <t>*Confusión y poca claridad en la información entregada a la comunidad y medios de comunicación.
*Demora en la gestión de la información.
*Pérdida de credibilidad 
*Percepción negativa frente a la agencia.
* Acciones legales.</t>
  </si>
  <si>
    <t>Gestión de Comunicaciones</t>
  </si>
  <si>
    <t>Del 08/01/2020 al 30/12/2020</t>
  </si>
  <si>
    <t>*Sitio web de la entidad
*Documento Reporte de Indicadores de comunicaciones.</t>
  </si>
  <si>
    <t>Estrategias de comunicación no efectivas</t>
  </si>
  <si>
    <t>*Tiempos no adecuados para la planeación y ejecución de la estrategia.
*Inadecuada identificación de los públicos objetivos.
*Insuficiente presupuesto para la ejecución de las acciones planeadas.
*Falta de exactitud frente a los objetivos y resultados esperados.</t>
  </si>
  <si>
    <t>*Baja inscripción a los programas ofertados por la Agencia
*Desinformación de la oferta de la Agencia.
*Percepción negativa frente a la Agencia.</t>
  </si>
  <si>
    <t>Actos realizados con la intención de dañar la imagen de la Entidad o de una persona en particular. (Rumores, dañar vallas publicitarias, sitios web, medios institucionales de información, entre otros).</t>
  </si>
  <si>
    <t>*Desinformación y deterioro de la imagen.
*Percepción negativa frente a la agencia.</t>
  </si>
  <si>
    <t>Elaboró: Coordinadora de Planeación Estrategica</t>
  </si>
  <si>
    <r>
      <t xml:space="preserve">*Insuficiente control y verificación de los datos, información, cifras y noticias en general.
</t>
    </r>
    <r>
      <rPr>
        <sz val="11"/>
        <rFont val="Calibri"/>
        <family val="2"/>
      </rPr>
      <t>*Cambios de última hora en la información a generar.</t>
    </r>
    <r>
      <rPr>
        <sz val="11"/>
        <rFont val="Calibri"/>
        <family val="2"/>
        <scheme val="minor"/>
      </rPr>
      <t xml:space="preserve">
*Uso mal intencionado de la información oficial
*Falta de exactitud de otras dependencias sobre el servicio que requieren de nosotros.
*Informalidad en la entrega de información.</t>
    </r>
  </si>
  <si>
    <r>
      <t>*</t>
    </r>
    <r>
      <rPr>
        <sz val="11"/>
        <rFont val="Calibri"/>
        <family val="2"/>
      </rPr>
      <t>El líder</t>
    </r>
    <r>
      <rPr>
        <sz val="11"/>
        <rFont val="Calibri"/>
        <family val="2"/>
        <scheme val="minor"/>
      </rPr>
      <t xml:space="preserve"> de comunicaciones deberá revisar toda la información antes de ser emitida.
*Conservar y verificar la información originada desde la fuente.
*Aplicar responsablemente el procedimiento para generar información para la comunidad y medios de comunicación. 
*Establecer y mantener contacto con los medios de comunicación, para que se genere información pertinente sobre la ejecución de los programas y proyectos de la Agencia.
*Validar con la Secretaría de Comunicaciones la información antes de ser publicada.
</t>
    </r>
    <r>
      <rPr>
        <sz val="11"/>
        <rFont val="Calibri"/>
        <family val="2"/>
      </rPr>
      <t>*Establecer claramente el canal  para la recepción de necesidades internas de comunicación con los equipos de la Agencia y Alcaldìa.</t>
    </r>
  </si>
  <si>
    <r>
      <t>*</t>
    </r>
    <r>
      <rPr>
        <sz val="11"/>
        <rFont val="Calibri"/>
        <family val="2"/>
      </rPr>
      <t>Monitoreo de medios</t>
    </r>
    <r>
      <rPr>
        <sz val="11"/>
        <rFont val="Calibri"/>
        <family val="2"/>
        <scheme val="minor"/>
      </rPr>
      <t xml:space="preserve">
*Correos electrónicos
</t>
    </r>
  </si>
  <si>
    <r>
      <t xml:space="preserve">*Sanciones por parte de los entes de control
*Acceso insuficiente y/o limitado a la información.
</t>
    </r>
    <r>
      <rPr>
        <sz val="11"/>
        <rFont val="Calibri"/>
        <family val="2"/>
      </rPr>
      <t>*Falta de inclusión a grupos de valor</t>
    </r>
  </si>
  <si>
    <t xml:space="preserve">Incumplimiento en las publicaciones y características en la página Web según la normatividad vigente.  </t>
  </si>
  <si>
    <r>
      <t xml:space="preserve">*Desconocimiento de la normatividad vigente </t>
    </r>
    <r>
      <rPr>
        <sz val="11"/>
        <rFont val="Calibri"/>
        <family val="2"/>
      </rPr>
      <t>de Gobierno Digital.</t>
    </r>
    <r>
      <rPr>
        <sz val="11"/>
        <rFont val="Calibri"/>
        <family val="2"/>
        <scheme val="minor"/>
      </rPr>
      <t xml:space="preserve">
*Insuficientes recursos humanos, técnicos y tecnológicos para aplicar la normatividad.
</t>
    </r>
    <r>
      <rPr>
        <sz val="11"/>
        <rFont val="Calibri"/>
        <family val="2"/>
      </rPr>
      <t>*Insuficiente presupuesto para la implementación de la estrategia de Gobierno Digital.</t>
    </r>
  </si>
  <si>
    <r>
      <t>*</t>
    </r>
    <r>
      <rPr>
        <sz val="11"/>
        <rFont val="Calibri"/>
        <family val="2"/>
      </rPr>
      <t xml:space="preserve">Actualizar el sitio web de la entidad según la normatividad vigente y en términos de contenido. </t>
    </r>
  </si>
  <si>
    <r>
      <t xml:space="preserve">*Diseñar y ejecutar estrategias de comunicación para apoyar las convocatorias de los diferentes programas y proyectos de la Agencia.
</t>
    </r>
    <r>
      <rPr>
        <sz val="11"/>
        <rFont val="Calibri"/>
        <family val="2"/>
      </rPr>
      <t>*Evaluar el plan de comunicaciones ejecutado.</t>
    </r>
  </si>
  <si>
    <t>*Documento de estrategias de comunicaciones, las evidencias de la ejecución y evaluaciòn del plan de comunicaciones.</t>
  </si>
  <si>
    <t xml:space="preserve">*Manejo de intereses personales y políticos por algunos medios de comunicación.
*Intención de manipular o tergiversar la información para causar daño a la institución o una persona.
*Filtración de información a medios de comunicación a través de fuentes no oficiales </t>
  </si>
  <si>
    <r>
      <t xml:space="preserve">*Mantener un flujo permanente, preciso y adecuado de la información hacia los públicos de interés. 
</t>
    </r>
    <r>
      <rPr>
        <sz val="11"/>
        <rFont val="Calibri"/>
        <family val="2"/>
      </rPr>
      <t xml:space="preserve">*Manejar adecuadas relaciones con los medios de comunicaciòn.  
*Socializar el plan de voceria de la Agencia con los integrantes de organizaciòn. </t>
    </r>
  </si>
  <si>
    <r>
      <rPr>
        <i/>
        <sz val="11"/>
        <rFont val="Calibri"/>
        <family val="2"/>
      </rPr>
      <t>*</t>
    </r>
    <r>
      <rPr>
        <sz val="11"/>
        <rFont val="Calibri"/>
        <family val="2"/>
      </rPr>
      <t xml:space="preserve">Monitoreo de medios. </t>
    </r>
    <r>
      <rPr>
        <sz val="11"/>
        <rFont val="Calibri"/>
        <family val="2"/>
        <scheme val="minor"/>
      </rPr>
      <t xml:space="preserve">
*Correos electrónicos</t>
    </r>
  </si>
  <si>
    <t>Desactualización de la información del SGC</t>
  </si>
  <si>
    <t xml:space="preserve">*Desconocimiento de los procesos
*Desconocimiento del uso de la plataforma ISOLUCION
*Uso indebido de la documentación
</t>
  </si>
  <si>
    <t>*Aplicación incorrecta de los procedimientos
*Duplicidad de esfuerzos
*Aumento en el número de no conformidades
*Sanciones de entes de control
*Incumplimiento del MIPG
*Inadecuado uso de ISOLUCION</t>
  </si>
  <si>
    <t>*Capacitaciones en ISOLUCION
*Socializaciones de MIPG
*Dinamisación del Sistema
*Seguimiento y control desde ISOLUCION
*Revisión por la Dirección
*Programa de Auditorias</t>
  </si>
  <si>
    <t>01/03/2020 al 31/12/2020</t>
  </si>
  <si>
    <t xml:space="preserve">ISOLUCION
Programa y planes de auditorías
Listado de asistencia
</t>
  </si>
  <si>
    <t>Falta de ejecución de Planes de Mejoramiento</t>
  </si>
  <si>
    <t xml:space="preserve">*Poca cantidad de personal
*Desconocimiento de la norma
*Priorización de otras actividades
*Falta de interes de los lideres de procesos
</t>
  </si>
  <si>
    <t>*Debilitamiento del SGC
*Retrazos en la gestión
*Falta de efectividad y eficiencia en los procesos
*Desarticulación de los sistemas
*Pérdidas económicas</t>
  </si>
  <si>
    <t>*Planeación de los programas y planes de auditoría
*Acompañamiento a los procesos
*Seguimiento y control del cumplimiento de planes de mejoramiento</t>
  </si>
  <si>
    <t>Del 01/05/2020 al 31/12/2020</t>
  </si>
  <si>
    <t>*Cronograma de auditorías</t>
  </si>
  <si>
    <t>Gestión y mejora de la calidad</t>
  </si>
  <si>
    <t>Acceso y permanencia a la ES</t>
  </si>
  <si>
    <t>Incumplimiento de los términos legales para dar respuesta a las PQRSDF radicadas en la Agencia.</t>
  </si>
  <si>
    <t>*Inadecuado manejo de las plataformas de registro de las PQRSDF por parte de los responsables de dar respuesta en la Entidad.
*Demora en la entrega de la información por parte de la fuente para dar respuesta.
*Fallas técnicas en las plataformas y herramientas tecnológicas.
*Insuficiente seguimiento a la gestión de trámites de las PQRSDF.
*Desconocimiento de normativa asociada a la gestión del trámite.</t>
  </si>
  <si>
    <t>*Procesos disciplinarios
*Acciones legales.
*Pérdida de credibilidad 
*Percepción negativa frente a la agencia.</t>
  </si>
  <si>
    <t>*Realizar capacitaciones a los servidores públicos relacionadas con el mejoramiento del servicio al ciudadano.
*Elaborar informe de medición de PQRSDF de cada uno de los canales de atención a la ciudadanía. 
*Fortalecer los canales de atención al ciudadano</t>
  </si>
  <si>
    <t>Atención al Ciudadano</t>
  </si>
  <si>
    <t>Del 21/01/2020 al 30/12/2020</t>
  </si>
  <si>
    <t>*Listados de asistencia
*Memorias de las capacitaciones.
*Respuesta a las PQRSDF
*Informes de seguimiento.</t>
  </si>
  <si>
    <t>Entregar información equivocada, incompleta e inoportuna a través de los diferentes canales de atención al ciudadano.</t>
  </si>
  <si>
    <t>*Confusión y poca claridad en la información entregada a la comunidad.
*Insatisfacción del ciudadano por la demora en las respuestas a las solicitudes.
*Pérdida de credibilidad 
*Percepción negativa frente a la agencia.
*Acciones legales.</t>
  </si>
  <si>
    <t>*Implementar un protocolo de servicio al ciudadano en todos los canales para garantizar la calidad y cordialidad en la atención al ciudadano.
*Realizar capacitaciones a los servidores públicos relacionadas con el mejoramiento del servicio al ciudadano.
*Articular acciones con el equipo de comunicaciones para recibir lineamientos frente a la atención al ciudadano.</t>
  </si>
  <si>
    <t>*Encuesta de satisfacción del ciudadano.
*Listados y actas de reuniones.
*Respuesta a las PQRSDF</t>
  </si>
  <si>
    <t>*Procesos disciplinarios
*Acciones legales.
*Percepción negativa frente a la Agencia debido a la realización de trámites innecesarios</t>
  </si>
  <si>
    <t>*Revisar la inclusión de los trámites en los procedimientos de la agencia
*Revisar y actualizar las hojas de vida de los trámites (incluir los tiempos)
*Formular una propuesta de racionalización de los trámites identificados. 
*Realizar las mejoras para optimizar los trámites (costos, tiempos, pasos, procedimientos, inclusión de medios tecnológicos)</t>
  </si>
  <si>
    <t>*Hojas de vida de los trámites
*Propuesta de racionalización de trámites</t>
  </si>
  <si>
    <t>*Insuficiente control y verificación de la información.
*Fallas de comunicación interna sobre los programas y proyectos de la Agencia.
*Cambios de última hora en la información a generar.
*Falta de exactitud por parte del peticionario sobre el servicio que requieren de nosotros.
*Informalidad en la entrega de información.
*No implementar acciones y planes para el mejoramiento del servicio al ciudadano</t>
  </si>
  <si>
    <r>
      <rPr>
        <i/>
        <sz val="11"/>
        <rFont val="Calibri"/>
        <family val="2"/>
        <scheme val="minor"/>
      </rPr>
      <t>*Desconocimiento de los lineamientos de la Política de Racionalización de Trámites</t>
    </r>
    <r>
      <rPr>
        <sz val="11"/>
        <rFont val="Calibri"/>
        <family val="2"/>
        <scheme val="minor"/>
      </rPr>
      <t xml:space="preserve">
*Falencias en los planes de mejoramiento de los procesos
*Desconocimiento de los flujos de información
*Limitados recursos humanos, financieros, técnicos y tecnológicos</t>
    </r>
  </si>
  <si>
    <t xml:space="preserve">No cumplir con la Política de Racionalización de Trámites
</t>
  </si>
  <si>
    <t>*Realizar pruebas previas al sistema de información.
*Elaborar y/o actualizar formularios para las convocatorias.</t>
  </si>
  <si>
    <t>Dirección Técnica de Fondos</t>
  </si>
  <si>
    <t>Correos de realización de pruebas.</t>
  </si>
  <si>
    <t>Incumplimiento de los reglamentos operativos de los fondos</t>
  </si>
  <si>
    <t>*Realizar la calificación de las convocatorias de los Fondos de pregrado y posgrados
*Realizar la calificación del programa de Becas  Mejores Bachilleres
*Realizar la etapa de legalización de preseleccionados de los programas de créditos condonables y Becas Mejores Bachilleres.
*Realizar el proceso de renovaciones de los Fondos de pregrado y posgrados.
*Realizar el proceso de renovación del programa Becas Mejores Bachilleres</t>
  </si>
  <si>
    <t>Bases de datos y oficios.</t>
  </si>
  <si>
    <t>Daños en la reputación de la Agencia</t>
  </si>
  <si>
    <t>Correos electrónicos, oficios.</t>
  </si>
  <si>
    <t>Desarticulación entre calendarios de los programas y los calendarios de las IES.</t>
  </si>
  <si>
    <t>*Insuficiente comunicación con las IES de la ciudad</t>
  </si>
  <si>
    <t>*Baja inscripción a los fondos
*Pérdida de oportunidades por parte de los ciudadanos
*Descoordinación del proceso de legalización y renovación</t>
  </si>
  <si>
    <t>*Elaborar el cronograma de las convocatorias, el cual debe estar alineado con los calendarios de matrícula de las universidades.</t>
  </si>
  <si>
    <t>Oficios, correos electrónicos, cronograma</t>
  </si>
  <si>
    <t>*Incumplimiento de los requerimientos técnicos
*Baja participación de oferentes a la licitación
*Reprocesos en los procesos precontractuales y contractuales</t>
  </si>
  <si>
    <t>*Retraso en el desarrollo de la convocatoria de los estudiantes
*Retrasos en la administración de los recursos
*Retraso en los giros a realizar a universidades y beneficiarios</t>
  </si>
  <si>
    <t>*Adelantar el proceso licitatorio para contratar el operador financiero para manejo de nuevos recursos 2019.</t>
  </si>
  <si>
    <t>Contrato</t>
  </si>
  <si>
    <t>Retraso en la definición de condonaciones y saldos para el paso al cobro</t>
  </si>
  <si>
    <t>*Dificultades en los procesos de los operadores externos.
*Dificultades en la consolidación del crédito.</t>
  </si>
  <si>
    <t>*Prescripción de la cartera una vez notificada la condición del beneficiario mediante acto administrativo.
*Afectación en la gestión de recaudo de cartera.
*Afectación de la imagen institucional.
*Detrimento patrimonial</t>
  </si>
  <si>
    <t xml:space="preserve">*Realizar seguimiento periódico a los operadores de los créditos.
*Realizar la gestión del cobro de cartera.
*Realizar seguimiento a los estados de los beneficiarios </t>
  </si>
  <si>
    <t>Dirección Técnica de Fondos
Gestión Jurídica
Subdirección Administrativa, Financiera y de Apoyo a la Gestión.</t>
  </si>
  <si>
    <t>Manipulación indebida de bases de datos (Interno).</t>
  </si>
  <si>
    <t>*Alteración de los resultados de los preseleccionados y/o seleccionados.
*Alteración en las condiciones del crédito.
*Mala imagen para la institución.
*Sanciones para los funcionarios y/o contratistas
*Detrimento patrimonial</t>
  </si>
  <si>
    <t>*Segregación de funciones de manera que se establezca el responsable del manejo de las bases de datos.
*Implementar un sistema de información
*Realizar control dual en la generación de información específica</t>
  </si>
  <si>
    <t>Bases de datos</t>
  </si>
  <si>
    <t>Déficit en la financiación de cohortes</t>
  </si>
  <si>
    <t>*Detrimento patrimonial
*Mala imagen para la institución.
*Pérdida de rendimientos financieros.</t>
  </si>
  <si>
    <t>*Realizar la planeación financiera
*Realizar supervisión oportuna de contratos</t>
  </si>
  <si>
    <t>*Proyecciones financieras
*Informes de supervisión</t>
  </si>
  <si>
    <t>Inconsistencias en los requisitos para el desarrollo del sistema único del servicio social</t>
  </si>
  <si>
    <t>*Imprecisión en la información
*Requerimientos inadecuados</t>
  </si>
  <si>
    <t>*Reprocesos
*Pérdida de recursos</t>
  </si>
  <si>
    <t>*Diseñar y  formular del subsistema integración tecnología, del sistema único del servicio social acorde a la normatividad y necesidad</t>
  </si>
  <si>
    <t>*Diseño gráfico del sistema</t>
  </si>
  <si>
    <t xml:space="preserve">Desarticulación con actores comunales </t>
  </si>
  <si>
    <t>*Proceso electoral
*Desacuerdo de la comunidad con el reglamento operativo
*Intereses particulares por parte de actores
*Desinterés</t>
  </si>
  <si>
    <t>*Baja inscripción a los fondos
*Dificultades para legalización y renovación
*No priorización por parte de comunas
*Reprocesos</t>
  </si>
  <si>
    <t>*Participar en escenarios de Presupuesto Participativo (Recolección Insumos, Socialización de proyectos, Consejos Comunales y Corregimentales de Planeación)
*Realizar Rendición de cuentas a través de los diferentes medios programados para tal fin.
*Participar en escenarios de articulación de las comunas para el establecimiento de agendas comunes.</t>
  </si>
  <si>
    <t>*Reporte de actividades
*Actas y/o listados de asistencia</t>
  </si>
  <si>
    <t>*Desconocimiento de los reglamentos por parte de los estudiantes
*Desinterés por parte de los estudiantes
*Altas situaciones de casos especiales</t>
  </si>
  <si>
    <t>*Alto número de suspensiones
*Aumento de PQRS
*Afectación de la permanencia en la ES y la condonación</t>
  </si>
  <si>
    <t>*Suspensiones
*Reportes de renovación
*Diseño metodológico de encuentro
*Informe de Inducciones realizadas</t>
  </si>
  <si>
    <t>Baja Inscripción a las estrategias</t>
  </si>
  <si>
    <t>*Desconocimiento de los requisitos 
*Estrategia de comunicaciones poco efectivas
*Limitada orientación a posibles beneficiarios</t>
  </si>
  <si>
    <t>*Beja ejecución presupuestal
*Incumplimiento de objetivos y metas</t>
  </si>
  <si>
    <t>*Llevar a cabo orientación  y socialización en territorio a estudiantes beneficiarios, instituciones y comunidad en general</t>
  </si>
  <si>
    <t>*Bases de datos</t>
  </si>
  <si>
    <t>Error en la parametrización de los criterios de calificación para la preselección de beneficiarios</t>
  </si>
  <si>
    <t>*Desactualización de formularios frente a la normativa.
*Insuficiente verificación de los criterios de calificación.
*Errores humanos
*Errores en el codigo, base de datos
*Alteraciones de la plataforma por terceros.</t>
  </si>
  <si>
    <t>*Anulación de una convocatoria.
*Anulación de un acto administrativo.
*Afectación de la imagen institucional.
*Reprocesos y desgaste administrativo
*Detrimento patrimonial
*Disminución de la cantidad de beneficiarios
*Perdida de confiabilidad</t>
  </si>
  <si>
    <t>*Negligencia de los funcionarios y contratistas
*Inobservancia de la norma
*Desconocimiento de la normatividad
*Errores humanos
*Falta de difusión al interior del equipo de la normatividad</t>
  </si>
  <si>
    <t>*Sanciones
*Detrimento patrimonial
*Aumento de PQRSDF
*Afectación de la imagen institucional.
*Reprocesos y desgaste administrativo</t>
  </si>
  <si>
    <t>*Procesos internos del operador financiero que afectan los tiempos de pago de las diferentes modalidades de créditos.
*Retrasos en el cronograma establecido para los giros (Agencia, operador logístico y operador financiero)
*Limitada articulación con las Universiidades
*Falta de Planeación del proceso (Lineamientos, proyecciones finaniceras)</t>
  </si>
  <si>
    <t>*Aumento de PQRS en la Agencia.
*Mala imagen sobre la gestión de la Agencia ante los beneficiarios y comunidad en general.
*Disminucón del número de beficiarios
*Perdida de confianza en la gestión de la entidad</t>
  </si>
  <si>
    <t xml:space="preserve">*Realizar seguimiento periódico a la ruta de los diferentes actores en el proceso.
*Elaborar ordenes de pago a las universidades y beneficiarios de los programas de Fondos de pregrado, posgrados y Mejores Bachilleres
*Actualizar la información de los programas para las convocatorias.
*Cronograma conjunto con las universidades
*Realizar las proyecciones financieras </t>
  </si>
  <si>
    <t>Del 30/04/2020 al 
30/12/2020</t>
  </si>
  <si>
    <t>Del 02/01/2020 al 30/12/2020</t>
  </si>
  <si>
    <t>Incumplimiento en los cronogramas de las convocatorias del operador</t>
  </si>
  <si>
    <t>*Malas prácticas en la gestión-Ética profesional
*Poca ética del talento humano.
*Poca rigurosidad en el control.
*Ausencia de políticas para el manejo de la información.</t>
  </si>
  <si>
    <t>*Inadecuada planeación financiera
*Deficiente supervisión de contratos
*Errores Humanos
*Desconocimiento de la normatividad</t>
  </si>
  <si>
    <t>No continuidad de los beneficiarios en el programa (PP y Fondo EPM)</t>
  </si>
  <si>
    <t xml:space="preserve">*Realizar encuentros de Inducción a estudiantes beneficiarios  (nuevos y antiguos) de los fondos para la permanencia en la educación superior.
*Atender las necesidades de asesoría para las oportunidades de educación superior que se presenten en los estudiantes beneficiarios y en la comunidad en general, de acuerdo a la demanda  </t>
  </si>
  <si>
    <t>Incumplimiento de la planeación contractual</t>
  </si>
  <si>
    <t>*Insuficiente seguimiento al plan de adquisiciones
*Alta rotación de personal
*Demora en los tiempos de contratación
*Poca claridad en las necesidades de contratación de cada área.
*Inoportunidad en la consolidación del PAA y no cumplimiento del cronograma establecido</t>
  </si>
  <si>
    <t xml:space="preserve">*Daño antijurídico: daño patrimonial *Sanciones y acciones de repetición.
*Incumplimiento al plan de adquisiciones.
*Castigo al presupuesto de la siguiente vigencia.
*Retraso en el desarrollo de los proyectos. 
*Posibles hallazgos administrativos y disciplinarios </t>
  </si>
  <si>
    <t>*Hacer revisiones periódicas al plan de adquisiciones.
*Capacitar al personal de la importancia del plan de adquisiciones.
*Identificar y cumplir por parte de los equipos de trabajo  las fechas límites para realizar los procesos de selección y las necesidades planteadas.
*Realizar la planeación de cada área a largo plazo dentro la vigencia.
*Articulación entre las áreas para la construcción del PAA, antes de finalizar cada vigencia.</t>
  </si>
  <si>
    <t>Subdirección administrativa financiera y de apoyo a la gestión</t>
  </si>
  <si>
    <t>Del 02/01/2020 al 31/12/2020</t>
  </si>
  <si>
    <t>Seguimiento al Plan anual de Adquisiciones, SECOP y gestión transparente</t>
  </si>
  <si>
    <t>Poca precisión en la elaboración de  la necesidad contractual</t>
  </si>
  <si>
    <r>
      <t>*Alta rotación del personal.
*Falta de claridad en la definición de la necesidad de las especificaciones técnicas y el estudio de mercado para establecer el presupuesto oficial.
*Poco conocimiento contractual por parte de los integrantes del Comité Estructurador, principalmente del rol técnico</t>
    </r>
    <r>
      <rPr>
        <sz val="11"/>
        <color rgb="FFFF0000"/>
        <rFont val="Calibri"/>
        <family val="2"/>
        <scheme val="minor"/>
      </rPr>
      <t xml:space="preserve">
</t>
    </r>
  </si>
  <si>
    <t>*Reprocesos.
*Demoras en los tiempos contractuales.
*Declaración de desierto de los procesos contractuales.
*Necesidades insatisfechas.
*Dificultad en el ejecución contractual.
*Incumplimiento de metas</t>
  </si>
  <si>
    <t>*Elaborar Plan de capacitaciones dirigidas al personal técnico y de contratación de Sapiencia y ejecutar el mismo. 
*Designar en cada área una persona para realizar seguimiento a las necesidades de su dependencia. 
*Fortalecer la articulación del comité estructurador frente a la elaboración del Estudio previo y el análisis del mercado.</t>
  </si>
  <si>
    <t>Personal técnico de contratación y supervisores de las diferentes áreas y procesos</t>
  </si>
  <si>
    <t>Plan de capacitaciones. 
Listado de asistencia</t>
  </si>
  <si>
    <t>Falsedad de documentos aportados con la propuesta en los procesos de contratación.</t>
  </si>
  <si>
    <t>Los proponentes o contratistas adjuntan documentos falsos o adulterados con las propuestas, contratos o cuentas de cobro (afiliación y pago de la seguridad social), dado que no cumplen con los requisitos exigidos en los mismos</t>
  </si>
  <si>
    <t>*Acciones legales en contra de los contratistas. 
*Mala imagen institucional.
*Nulidad del contrato establecido.
*Incumplimiento contractual.</t>
  </si>
  <si>
    <t>*Revisar con detalle los documentos del proceso por el Comité estructurador y evaluador del proceso de contratación, por el *Comité de Contratación y el supervisor y/o interventor del contrato</t>
  </si>
  <si>
    <t>Comité asesor y evaluador /
Supervisor y/o interventor del contrato</t>
  </si>
  <si>
    <t>Expedientes contractuales</t>
  </si>
  <si>
    <t>Celebración de contratos sin el lleno de los requisitos legales.</t>
  </si>
  <si>
    <t>*Evasión del cumplimiento de las etapas y requisitos exigidos dentro de las modalidades de contratación establecidas por la Ley.
*Insuficientes procedimientos, manuales, filtros, políticas, controles en el proceso contractual.</t>
  </si>
  <si>
    <t xml:space="preserve">*Daño antijurídico: Daño patrimonial 
*Sanciones penales, fiscales y disciplinarias
*Acciones de repetición. 
*Mala imagen institucional
*Afectación de las actividades misionales y de apoyo para atender las necesidades de la Entidad </t>
  </si>
  <si>
    <t>*Realizar control jurídico detallado desde la etapa de planeación del proceso contractual.
*Designar un grupo interdisciplinario (técnico, logístico y jurídico) que acompañe el proceso hasta la legalización del contrato.
*Actualizar constantemente los manuales con la normativa vigente.</t>
  </si>
  <si>
    <t>Oficina Asesora Jurídica / Subdirección administrativa financiera y de apoyo a la gestión.</t>
  </si>
  <si>
    <t>Documentos contentivos de directrices emitidas por la oficina jurídica.
Expedientes contractuales. Manual de contratación, políticas internas.</t>
  </si>
  <si>
    <r>
      <t xml:space="preserve">
Inadecuada supervisión o interventoría sobre los contratos
</t>
    </r>
    <r>
      <rPr>
        <strike/>
        <sz val="11"/>
        <rFont val="Calibri"/>
        <family val="2"/>
        <scheme val="minor"/>
      </rPr>
      <t/>
    </r>
  </si>
  <si>
    <t xml:space="preserve">*Desconocimiento del manual de supervisión de la entidad.
*Desconocimiento de los documentos contractuales del proceso. 
*Desconocimiento de la normativa vigente aplicable al contrato. 
*Informes de interventoría o supervisión deficientes, incompletos frente a la revisión de las obligaciones del contratista. 
*Falta de publicación o publicación extemporánea de los documentos de la ejecución y liquidación contractual, por parte de los supervisores o de los apoyos a la supervisión </t>
  </si>
  <si>
    <t>*Daño antijurídico: daño patrimonial *Sanciones penales, fiscales y disciplinarias y acciones de repetición.
*Informes de interventoría 
incompletos o deficientes.
*Incumplimiento de las funciones descritas en el Manual de Contratación por parte de los supervisores. 
*Incumplimiento de las obligaciones o productos descritos en el contrato.</t>
  </si>
  <si>
    <t xml:space="preserve">*Elaborar cápsulas informativas de la importancia de la supervisión y de los riesgos que conllevan.
*Designar un Supervisor con conocimiento, perfil y experiencia.
*Elaboración de matriz contractual por todas las dependencia para seguimiento y control </t>
  </si>
  <si>
    <t>Oficina Asesora Jurídica /Subdirección administrativa financiera y de apoyo a la gestión.</t>
  </si>
  <si>
    <t>Del 20/03/2020 al 01/06/2020</t>
  </si>
  <si>
    <t xml:space="preserve">Capsulas informativas.
</t>
  </si>
  <si>
    <t>Oficina Asesora Jurídica, Talento Humano</t>
  </si>
  <si>
    <t>Del 15/01/2020 al 31/12/2020</t>
  </si>
  <si>
    <t>Incumplimiento de la normativa contractual</t>
  </si>
  <si>
    <t>*Elección de la modalidad inadecuada para un proceso de contratación.
*Cambios en la normativa que modifican e impongan nuevas obligaciones y estas no sean aplicadas.</t>
  </si>
  <si>
    <t>*Revocatorias de actos de apertura
*Sanciones penales, fiscales y disciplinarias
*Demandas en la jurisdicción contenciosa administrativa.
*Reprocesos.
*Demoras en los tiempos contractuales.
*Celebración de contratos sin cumplimiento de los requisitos legales.</t>
  </si>
  <si>
    <t>Oficina Asesora Jurídica, Subdirección administrativa financiera y de apoyo a la gestión.</t>
  </si>
  <si>
    <t>Plan de capacitación
Listado de asistencia
Documentos actualizados</t>
  </si>
  <si>
    <t xml:space="preserve">No liquidar los contratos en los plazos previstos por la ley
</t>
  </si>
  <si>
    <t>*Inadecuada supervisión de los contratos.
*Vencimiento de términos para la liquidación de contratos</t>
  </si>
  <si>
    <t xml:space="preserve">*Sanciones penales y disciplinarias
*Incumplir la normativa contractual
*Pérdida de competencia para la liquidación de contratos 
</t>
  </si>
  <si>
    <t>*Elaborar Plan de capacitaciones dirigidas a los Supervisores de Sapiencia y ejecutar el plan.
*Elaborar un sistema de control sobre los tiempos de liquidación de los contratos (Matriz)
*Fortalecimiento del equipo de trabajo de las Subdirecciones para el acompañamiento jurídico, financiero y técnico en la supervisión de los contratos.</t>
  </si>
  <si>
    <t>Oficina Asesora Jurídica / Subdirección administrativa financiera y de apoyo a la gestión.
Subdirección de Desarrollo de las IES.</t>
  </si>
  <si>
    <t>Plan de capacitaciones. 
Listado de asistencia.
Sistemas de control implementados.</t>
  </si>
  <si>
    <t xml:space="preserve">*Capacitación en la actualización de la normativa.
*Actualizar documentación de calidad destinados a la contratación.
</t>
  </si>
  <si>
    <t>Operativo
Corrupción</t>
  </si>
  <si>
    <t>Pérdida, daño y/o hurto de bienes muebles</t>
  </si>
  <si>
    <t>*Insuficientes medidas de seguridad
*Descuido o negligencia
*Eventos de fuerza mayor o caso fortuito
*Inadecuado uso de los bienes
*Desactualización de los inventarios de bienes muebles e inmuebles
*Inexistencia de plan de mantenimiento preventivo y correctivo
*Delincuencia común.
*Falta de control en la aplicación de medidas de seguridad.
*Desconocimiento de los lineamientos y protocolos para administración de la póliza.
*Inventarios desactualizados.</t>
  </si>
  <si>
    <t>*Pérdida de información de la entidad
*Posible detrimento patrimonial
*Posibles sanciones disciplinarias
*Efectos fiscales
*Retraso en la operación
*Posible afectación de la integridad de las personas.</t>
  </si>
  <si>
    <t>*Levantar y actualizar el inventario físico de bienes muebles e inmuebles.
*Actualizar la cobertura de la póliza según el inventario institucional y comprender el alcance de la  misma.
*Diseñar políticas administrativas para incrementar las medidas de seguridad.
*Plan de Mantenimiento de bienes muebles
*Aplicar el control Interno disciplinarios cuando corresponda.
*Articular acciones interinstitucionales en el sector.
*Socializar el protocolo a seguir en caso de pérdida o hurto del bien.</t>
  </si>
  <si>
    <t>Subdirector Administrativo, Financiero y de Apoyo a la Gestión.</t>
  </si>
  <si>
    <t xml:space="preserve">Del 2/01/2020 al  30/12/2020
</t>
  </si>
  <si>
    <t xml:space="preserve">Pólizas e inventario actualizado
Actas de reunión, informes de supervisión contrato vigilancia, Control en las bitácoras de seguridad, comunicaciones varias con las partes interesadas. </t>
  </si>
  <si>
    <t>Falta de oportunidad en el suministro de bienes o servicios.</t>
  </si>
  <si>
    <t>*Falta de capacidad institucional para cubrir la demanda de servicios.
*Debilidad en la identificación de necesidades, que afecta la planeación.
*Debilidades en la definición de especificidades técnicas de los bienes a adquirir.
*Debilidades en la supervisión y control de bienes y servicios a suministrar. 
*Procesos contractuales declarados desiertos.</t>
  </si>
  <si>
    <t>*Ineficiencia en la operación de los procesos institucionales.
*Posible deterioro de imagen institucional.
*Retraso en planes, programas o proyectos que afectan al ciudadano.
*Adquisición de bienes que no satisfacen las necesidades requeridas.</t>
  </si>
  <si>
    <t>*Elaborar las políticas y procedimientos que orienten la identificación adecuada de las necesidades de bienes y servicios.
*Elaborar Plan de acción conjunto, con cronogramas que tengan presente los periodos de demandas de bienes o servicios de las diferente dependencias.
*Incorporar en el PIC, las capacitaciones y orientaciones técnicas que fortalezcan las competencias en temas contractuales y de supervisión en el sector público.
*Realizar trabajo articulado para la construcción de estudios previos y pliegos de condiciones para la adquisición de bienes, obra y servicios.
*Reuniones periódicas con las áreas para la planificación de recursos.</t>
  </si>
  <si>
    <t>Subdirector Administrativo, Financiero y de Apoyo a la Gestión.
Oficina Asesora Jurídica</t>
  </si>
  <si>
    <t>Documento con las políticas administrativas relacionadas con el suministro de bienes y servicios.
Plan de Acción 2019
Informe de ejecución PIC, listado de asistencia.
Expediente precontractual.</t>
  </si>
  <si>
    <t>Destinación de recursos públicos de forma indebida en favor de un tercero</t>
  </si>
  <si>
    <t>*Tráfico de influencias a favor de terceros.
*Omisiones en las funciones de supervisión.
*Inadecuada aplicación de la normatividad vigente, manual de contratación y procedimientos asociados.
*Usufructuar  bienes públicos por desconocimiento u omisión del servidor responsable.
*Extralimitación de funciones.</t>
  </si>
  <si>
    <t>*Pérdida de imagen institucional.
*Posible detrimento patrimonial.
*Procesos sancionatorios fiscales, penales o disciplinarios.
*Enriquecimiento ilícito de terceros, contratistas y/o funcionarios.
*Demandas.</t>
  </si>
  <si>
    <t>*Elaborar políticas y procedimientos para el uso adecuado de los bienes y servicios.
*Incorporar en el PIC, actividades de formación y orientación técnica en temas relacionados con prevención del daño antijurídico.</t>
  </si>
  <si>
    <t>Documento con las políticas administrativas relacionadas con el uso de bienes y servicios
Informe de ejecución PIC, listado de asistencia.
Manual de Funciones y competencias Laborales Actualizado.</t>
  </si>
  <si>
    <t>Insuficiente y/o inadecuada  infraestructura y de la capacidad instalada para la prestación del servicio</t>
  </si>
  <si>
    <t>*Incremento de proyectos que demandan mayor capacidad instalada y mayor número de usuarios. 
*Deterioro de la infraestructura
*Cambios normativos y nuevos parámetros de seguridad.</t>
  </si>
  <si>
    <t>*Afectaciones en el desarrollo eficiente de tareas
*Deterioro del clima organizacional
*Incremento de enfermedades laborales 
*Pérdida de imagen institucional
*Reprocesos
*Insatisfacción por parte de los usuarios</t>
  </si>
  <si>
    <r>
      <t xml:space="preserve">*Realizar adecuación a la sede principal y  satélites 
</t>
    </r>
    <r>
      <rPr>
        <sz val="11"/>
        <rFont val="Calibri"/>
        <family val="2"/>
        <scheme val="minor"/>
      </rPr>
      <t>*Mantener actualizado y en funcionamiento la infraestructura técnológica y los sistemas de gestión de la entidad</t>
    </r>
  </si>
  <si>
    <t>Actas de reunión 
Contrato de obra 
Informes  de supervisión</t>
  </si>
  <si>
    <t>Deficiencias en la formulación del Anteproyecto de presupuesto.</t>
  </si>
  <si>
    <t>*Debilidades en la planeación
*Desconocimiento de la normativa
*Inadecuada identificación de necesidades de las diferentes áreas.
*Modificación de proyectos por causas externas</t>
  </si>
  <si>
    <t>*Reprocesos en las acciones
*Sanciones pecuniarias y disciplinarias
*Incumplimiento de normativa
*Afectación en el cumplimiento de objetivos y metas.
*Menor optimización de recursos</t>
  </si>
  <si>
    <t>*Realizar la adecuada planeación de la Agencia de acuerdo a los objetivos y metas.
*Realizar capacitación y actualización a los servidores públicos en el marco normativo aplicable.
*Comunicación asertiva con los líderes de áreas, para garantizar la adecuada identificación de necesidades.</t>
  </si>
  <si>
    <t>Dirección General
Subdirección Administrativa,  Financiera de Apoyo a la Gestión.</t>
  </si>
  <si>
    <t>*Plan de acción institucional
*Registros de capacitación
*Actas, matriz de necesidades</t>
  </si>
  <si>
    <t>Baja ejecución presupuestal</t>
  </si>
  <si>
    <t>*Retraso en la ejecución de proyectos
*Errores en los registros en el sistema
*Insuficiente seguimiento y control
*Modificaciones en la normatividad contractual.
*Modificación de proyectos por causas externas</t>
  </si>
  <si>
    <t>*Afectación en el cumplimiento de objetivos y metas.
*Sanciones administrativas y disciplinarias
*Castigo del presupuesto para la vigencia siguiente.
*Reprocesos</t>
  </si>
  <si>
    <t>*Realizar seguimiento, evaluación y control a la ejecución presupuestal, acorde a la planeación del PAA.
*Aplicar correctamente la norma.
*Hacer la valoración de la proyección de la ejecución para cada año según el Plan de Desarrollo</t>
  </si>
  <si>
    <t>Subdirección Administrativa,  Financiera de Apoyo a la Gestión.</t>
  </si>
  <si>
    <t>Del 03/01/2020 al 31/12/2020</t>
  </si>
  <si>
    <t>*Informes de seguimiento, evaluación y control a la ejecución presupuestal.
*Correos electrónicos.
*Cronograma PAA.</t>
  </si>
  <si>
    <t>Inadecuada programación y ejecución del Plan Anualizado de Caja PAC.</t>
  </si>
  <si>
    <t>*Debilidades o modificaciones en la planeación de la ejecución.
*Poca articulación entre las áreas.
*Desconocimiento del plan de adquisiciones.
*Modificaciones en la normatividad contractual.</t>
  </si>
  <si>
    <t>*Incumplimiento de cláusulas contractuales
*Sanciones administrativas y disciplinarias.
*Afectación en los estados de liquidez</t>
  </si>
  <si>
    <t>*Realizar seguimiento, evaluación y control.
*PAA asertivo.
*Planificación y proyección de los pagos de los contratos de acuerdo al PAA con los líderes de los equipos</t>
  </si>
  <si>
    <t>*Informes de seguimiento, evaluación y control.
*Informe de cierre presupuestal</t>
  </si>
  <si>
    <t>Información incompleta, inexacta y extemporánea.</t>
  </si>
  <si>
    <t>*Incumplimiento en la entrega de información susceptible de ser procesada o tramitada
*Incumplimiento de los cronogramas e información a reportar
*Falta de planeación
*Cargas de trabajo
*Multiplicidad de reportes y formatos para entidades externas y órganos de control
*Aplicación de forma incorrecta de una disposición tributaria o ausencia de la misma.
*Incumplimiento de normas tributarias.
*Desconocimiento de la norma por diversas actualizaciones.</t>
  </si>
  <si>
    <t>*Estados financieros no razonables.
*Inadecuada toma de decisiones.
*Incumpliendo de la normativa.
*Sanciones administrativas, pecuniarias y disciplinarias.
*Reportes inconsistentes o errados.
*Reprocesos
*Acciones de repetición</t>
  </si>
  <si>
    <t>*Analizar permanentemente las cuentas.
*Articulación constante entre las partes
*Divulgación de conogramas
*Actualizar a los servidores públicos en la normativa vigente.
*Realizar conciliaciones contables y tributarias periódicas.</t>
  </si>
  <si>
    <t>*Estados financieros, conciliaciones, notas a los estados contables.</t>
  </si>
  <si>
    <t>Alteración en la información contable y financiera.</t>
  </si>
  <si>
    <t>*Falta de ética profesional
*Deficiente control
*Manipulación indebida de la información
*Acoso laboral
*Presiones indebidas por autoridad</t>
  </si>
  <si>
    <t>*Inadecuada toma de decisiones.
*Incumpliendo de la normativa.
*Sanciones administrativas, pecuniarias y disciplinarias.</t>
  </si>
  <si>
    <t>*Desagregación de las funciones asignadas al personal del área
*Conciliaciones periódicas entre los procesos (internos y externos)
*Reportes periódicos a órganos de control</t>
  </si>
  <si>
    <t>Malversación de fondos.</t>
  </si>
  <si>
    <t>*Sanciones administrativas, fiscales disciplinarias y penales.
*Afectación de la imagen institucional.
*Desfinanciación de proyectos.</t>
  </si>
  <si>
    <t>*Conciliaciones bancarias, boletín de tesorería, estados financieros.
*Informe pormenorizado de control interno.</t>
  </si>
  <si>
    <t>Errores en la administración de la información (creación de usuarios y obligaciones, facturación, reporte a centrales de riesgo, aplicación de pagos, cierres contables y operativos)</t>
  </si>
  <si>
    <t>*Errores humanos
*Fallas en el sistema de información</t>
  </si>
  <si>
    <t xml:space="preserve">*Reclamaciones de usuarios por inconsistencias en la información
*Inconsistencias en la conciliación de recaudos con Contabilidad
*Reprocesos y desgaste administrativo.
*Sanciones administrativas, fiscales disciplinarias 
*Afectación de la imagen institucional.
</t>
  </si>
  <si>
    <t>*Realizar capacitación al equipo de apoyo
*Realizar soporte y actualización del sistema Minotauro
*Automatización de procesos.
*Seguimiento mensual con controles a los cierres contables y operativos.
*Capacitacion para cargue del archivo junto con la central de información financiera (CIFIN).
*Cargue automatico del reporte a centrales desde el MINOTAURO.</t>
  </si>
  <si>
    <t>Gestión de Cartera
Gestión de Sistemas de Información</t>
  </si>
  <si>
    <t>*Soporte de las capacitaciones
*Sistema Minotauro en funcionamiento.
*Modulo de "actualizacion en linea" central financiera.</t>
  </si>
  <si>
    <t xml:space="preserve">*Falta de oportunidad en la gestión de cobro a los beneficiarios
*Inadecuada gestión del cobro 
*Incumplimiento en el envío de  las facturas de cobro a los beneficiarios
*Envío inoportuno de la base de gestión a los gestores de cobro
</t>
  </si>
  <si>
    <t xml:space="preserve">*Deterioro o envejecimiento de la cartera.
*Disminución de la probabilidad de recuperación de la cartera.
*Incumplimiento  del recaudo  de cartera  del mes. 
*Deterioro en los indicadores de eficiencia y productividad del subproceso de cartera.
*Sanciones legales. </t>
  </si>
  <si>
    <r>
      <t xml:space="preserve">*Seguimiento mensual de las gestiones Administrativas y Prejurídicas realizadas a los beneficiarios del crédito educativo que están en etapa final de amortización.
</t>
    </r>
    <r>
      <rPr>
        <sz val="11"/>
        <rFont val="Calibri"/>
        <family val="2"/>
        <scheme val="minor"/>
      </rPr>
      <t>*Estrategias de cobro segmentadas por edades de mora.
*Fijacion y seguimiento  de metas diarias de gestión para los auxiliares de cobro.
*Incentivos emocionales para los tres mejores auxiliares de cobro en el mes</t>
    </r>
  </si>
  <si>
    <t>Asesor de cartera</t>
  </si>
  <si>
    <t>*Sistema Minotauro. 
*Datas de Gestión de Cobro. 
*Expedientes de cada usuario (físico o digital).</t>
  </si>
  <si>
    <t>Fallas en la formulación de los valores liquidados por el sistema Minotauro.</t>
  </si>
  <si>
    <t>*Errores en la formulación del sistema Minotauro al correr los procesos internos del sistema. 
*Errores humanos. 
*Fallas en la parametrizacion inicial del MINOTAURO</t>
  </si>
  <si>
    <t xml:space="preserve">*Mala liquidación de los valores en las obligaciones del sistema. </t>
  </si>
  <si>
    <t xml:space="preserve">*Generar un control y seguimiento de los procesos generados y formulados por el sistema. </t>
  </si>
  <si>
    <t>Gestión de cartera</t>
  </si>
  <si>
    <t xml:space="preserve">Formato de cambios, modificaciones y aclaraciones de Minotauro. </t>
  </si>
  <si>
    <r>
      <t xml:space="preserve">Incumplimiento de las obligaciones legales, la política y el Manual de Recuperación de Cartera. 
</t>
    </r>
    <r>
      <rPr>
        <i/>
        <sz val="11"/>
        <color theme="1"/>
        <rFont val="Calibri"/>
        <family val="2"/>
        <scheme val="minor"/>
      </rPr>
      <t>Nota aclaratoria: La materialización de este indicador de riesgo tambien depende de otras areas diferentes a cartera.</t>
    </r>
  </si>
  <si>
    <t xml:space="preserve">Incumplimiento en la implementación del plan estratégico de Talento Humano </t>
  </si>
  <si>
    <t>*Insuficiente gestión interinstitucional.
*Debilidades de planeación para la identificación de necesidades.
*Recursos limitados para la ejecución del plan.
*</t>
  </si>
  <si>
    <t>*No lograr fortalecer las competencias e idoneidades del talento humano.
*Insatisfacción del talento humano.
*Se afecta el cumplimiento de objetivos de la Agencia.
*Hallazgos administrativos y sanciones.
*Deterioro en el clima organizacional
*Incremento del riesgo psicosocial
*Disminución de la productividad</t>
  </si>
  <si>
    <t>*Ajustar el Plan Estratégico alineado con la Ruta estratégica institucional y la normatividad vigente. 
*Suscripción de convenios y/o alianzas interinstitucionales para realizar las actividades del Plan de Capacitación y Bienestar.
*Identificar las competencias y fortalezas del Talento Humano actual para la transferencia de conocimiento en la entidad.
*Realizar seguimiento y actualización  de los planes de Talento Humano.</t>
  </si>
  <si>
    <t>Gestión del Talento Humano</t>
  </si>
  <si>
    <t>Planes de Talento Humano, informe de gestión, registros de capacitaciones, Convenios y alianzas.</t>
  </si>
  <si>
    <t>Inadecuada implementación de la estrategia de Gestión del conocimiento.</t>
  </si>
  <si>
    <t>*Inadecuada implementación  de la Política de Gestión del Conocimiento al interior de la Agencia.
*Normatividad poco clara sobre la Gestión del Conocimiento en lo público (aplicación).
*Baja articulación y comunicación entre procesos.
*Alta rotación de personal.</t>
  </si>
  <si>
    <t>*Duplicidad de esfuerzos y reprocesos
*Pérdida del capital intelectual.
*Se afecta el cumplimiento de objetivos de la Agencia.
*Resistencia al cambio.</t>
  </si>
  <si>
    <t>*Formular Política de Gestión del Conocimiento.
*Generar estrategias para fortalecer  la implementación del  SGC
*Establecer estrategias para la entrega y transferencia del conocimiento tanto del personal vinculado como del apoyo a la gestión.
*Informes de Gestión y Supervisión, con sus respectivas fuentes de verificación.</t>
  </si>
  <si>
    <t>Gestión del Talento Humano
Gestión documental
Gestión de Sistemas de Información
Líderes de proceso.</t>
  </si>
  <si>
    <t>Política y estrategias implementadas  en la Agencia.</t>
  </si>
  <si>
    <t>Tráfico de influencias</t>
  </si>
  <si>
    <t>*Ejercer indebidamente el poder extralimitándose en el desempeño de las funciones del cargo.
*Acoso laboral para favorecer un tercero.
*Conflicto de intereses.</t>
  </si>
  <si>
    <t>*Sanciones disciplinarias.
*Afectación del clima laboral.
*Afectación de la credibilidad de la Agencia.
*Sobre cargas de trabajo.</t>
  </si>
  <si>
    <t>*Difundir el manual de funciones y competencias a cada uno de los cargos de la entidad.
*Compromisos de gestión y evaluación y/o Plan de Mejoramiento suscritos con los servidores públicos.
*Socializar la norma de la Función Pública con ayuda de la Oficina Jurídica.
*Realizar encuesta de clima laboral y riesgo sicosocial con ayuda de SST.</t>
  </si>
  <si>
    <t>Gestión del Talento Humano
Líderes de proceso.</t>
  </si>
  <si>
    <t>*Manual de funciones y competencias de la Agencia.
*Compromisos y Evaluaciones y/o Plan de Mejoramiento suscritos.
*Listados de asistencia a socializaciones.
*Informe encuesta clima laboral 
*Informe  del riesgo sicosocial</t>
  </si>
  <si>
    <t>Evaluación</t>
  </si>
  <si>
    <t>Macroproceso Estratégico</t>
  </si>
  <si>
    <t>Macroproceso Misional</t>
  </si>
  <si>
    <t>Macroproceso Apoyo</t>
  </si>
  <si>
    <t>Pérdida parcial o total de la información.</t>
  </si>
  <si>
    <t xml:space="preserve">
* Ausencia de aplicación de controles y delegación de resposables durante el ciclo de vida del documento. 
* Los procesos archivísticos no se aplican articuladamente. 
*Carencia de cultura documental a nivel institucional. 
*Inadecuadas condiciones locativas, de instalación y medio ambientales para almacenar la documentación. 
</t>
  </si>
  <si>
    <t xml:space="preserve">
* Disminución de la eficiencia en los tiempos de respuesta a los usuarios internos y externos. 
*Unidades documentales desagregadas. 
*Multiples criterios para ejecutar una tarea o actividad. 
*Pérdida de la memoria institucional.
*Incumplimiento de la normatividad aplicable al proceso de Archivo. 
*Hallazgos administrativos y sanciones legales. </t>
  </si>
  <si>
    <t xml:space="preserve">*Realizar seguimiento a los controles en el Archivo Central. 
*Centralizar la unidad de correspondencia de esta manera se controlaría con mayor eficiencia los procesos de producción y gestión y trámite de documentación. 
*Presentar propuesta de bodegaje externo teniendo criterios claros de eficiencia y efectividad. 
*Controlar las condiciones de acceso.
*Normalizar los procesos archivísticos elaborando el PGD. 
*Capacitar al personal de la Agencia para que administren la documentación e información con criterios normaizados. 
</t>
  </si>
  <si>
    <t>Subdirección Administrativa, Financiera y Apoyo a la Gestión. 
Gestión Documental.</t>
  </si>
  <si>
    <t xml:space="preserve">*Control de consulta y préstamo de documentos. 
*Procedimiento de producción y gestión y trámite. 
*Estudios previos o propuesta técnica de la viabilidad de bodegaje de documentación. 
*Programa de Gestión Documental -PGD. 
*Reportes de asesorías y memorias de capacitaciones. </t>
  </si>
  <si>
    <t xml:space="preserve">Deterioro de la infraestructura física donde funciona el Archivo de la Agencia. </t>
  </si>
  <si>
    <t xml:space="preserve">*Deficientes condiciones de la infraestructura fisica del depósito de archivo. 
*Ubicación inadecuada del depósito de archivo. 
*Incumplimiento de la proporción del peso por m2 del suelo
</t>
  </si>
  <si>
    <t xml:space="preserve">*Colapso o desplome de la estructura física. 
*Accidentes laborales. 
* Daños en las unidades de almacenamiento (Archivador Rodante) 
*Pérdida de información
</t>
  </si>
  <si>
    <t xml:space="preserve">*Solicitar estudio técnico de soporte de peso. 
*Presentar propuesta para el cambio de ubicación del archivo. </t>
  </si>
  <si>
    <t xml:space="preserve">Subdirección Administrativa, Financiera y de Apoyo a la Gestión. </t>
  </si>
  <si>
    <t xml:space="preserve">Del 01/04/2020 al 
30/08/2020 </t>
  </si>
  <si>
    <t xml:space="preserve">Solicitud de estudio técnico 
Estudios previos </t>
  </si>
  <si>
    <t>Daño y/o deterioro en la documentación del archivo central.</t>
  </si>
  <si>
    <t>*Inadecuadas condiciones físicas y ambientales.
*Manejo inadecuado de los documentos.
*Incumplimiento del reglamento interno de archivo.
*Insuficiente capacitación y sensibilización a servidores públicos.</t>
  </si>
  <si>
    <t>*Pérdida de la memoria institucional.
*Desorganización y reprocesos.
*Baja calidad en el servicio y atención al ciudadano.
*Incumplimiento de la normativa vigente.
*Incumplimiento de objetivos del área.</t>
  </si>
  <si>
    <t>*Adecuar el espacio físico en las condiciones requeridas.
*Socializar el reglamento de archivo.
*Capacitar a los servidores públicos en los instrumentos archivísticos.</t>
  </si>
  <si>
    <t>*Adecuaciones realizadas.
*Reglamento interno de archivo.
*Soportes de capacitaciones.</t>
  </si>
  <si>
    <t>Incumplimiento de la normatividad archivística vigente</t>
  </si>
  <si>
    <t xml:space="preserve">*Personal insuficiente y/o sin formación técnica y/o competencias funcionales para desempeñar las actividades del proceso. 
*Débil planeación, ejecución y verificación del proceso. 
*No elaboración, aplicación y/o actualización de instrumentos archivísticos y los instrumentos de gestión de la información pública. 
</t>
  </si>
  <si>
    <t xml:space="preserve">*Formular e implementar el Plan Institucional de Archivo (PINAR). 
*Gestionar la convalidación de las TRD e iniciar la implementación de las mismas en la Agencia. 
*Actualizar los instrumentos de gestión de la información pública. </t>
  </si>
  <si>
    <t>Gestión Documental.</t>
  </si>
  <si>
    <t xml:space="preserve">*PINAR e informes de seguimiento. 
*Comunicación de envío de las TRD al Consejo Departamental de Archivos y Resolución de Convalidación. 
*Resolución de implementación de las TRD. 
*Instrumentos de gestión de la información actualizados. </t>
  </si>
  <si>
    <t>*Incumplimiento de objetivos del proceso. 
*Hallazgos administrativos y sanciones.</t>
  </si>
  <si>
    <t>Aplicar erróneamente una norma o interpretarla de manera equivocada.</t>
  </si>
  <si>
    <t>Desactualización normativa y jurisprudencial</t>
  </si>
  <si>
    <t>Daño antijurídico: daño patrimonial Sanciones y acciones de repetición.</t>
  </si>
  <si>
    <t>Consultar herramienta dispuesta en la oficina Jurídica para actualización normativa y jurisprudencial.</t>
  </si>
  <si>
    <t>OFICINA JURIDICA</t>
  </si>
  <si>
    <t>Páginas web de consulta e informes de actualización(correo electrónico)</t>
  </si>
  <si>
    <r>
      <rPr>
        <sz val="11"/>
        <color theme="1"/>
        <rFont val="Calibri"/>
        <family val="2"/>
        <scheme val="minor"/>
      </rPr>
      <t>Desconocimiento del personal en el manejo de temas específicos</t>
    </r>
  </si>
  <si>
    <t>Verificación de perfiles y experiencia de las personas del área y estructuración del trabajo por especificidad.</t>
  </si>
  <si>
    <t>Hojas de vida, expedientes contractuales, Plan de trabajo del área, bases de datos e indicadores</t>
  </si>
  <si>
    <t>No tener acceso a una herramienta de consulta y actualización normativa y jurisprudencial</t>
  </si>
  <si>
    <t>Mesas de estudio y trabajo internas, actividades de capacitación. Comités primarios permanentes del área.</t>
  </si>
  <si>
    <t>Listado de asistencia a mesas de trabajo. Acciones de mejora implementadas y documentos de manejo del área</t>
  </si>
  <si>
    <t>Falta de información sobre los antecedentes del caso o situación</t>
  </si>
  <si>
    <t>Realizar reuniones previas con las  personas involucradas y solicitudes formales de información y documentación</t>
  </si>
  <si>
    <t>Actas de reunión, oficios y correos electrónicos</t>
  </si>
  <si>
    <t>Dejar de hacer una actuación que constituye un deber legal.</t>
  </si>
  <si>
    <t>Sobrecarga laboral</t>
  </si>
  <si>
    <t xml:space="preserve">Construcción, ejecución y seguimiento de un plan de trabajo del área </t>
  </si>
  <si>
    <t>Plan de trabajo del área</t>
  </si>
  <si>
    <t>Inadecuado manejo y desorden de la documentación en los archivos de gestión y en el archivo central</t>
  </si>
  <si>
    <t xml:space="preserve">Capacitación en el manejo de archivos de gestión </t>
  </si>
  <si>
    <t>ARCHIVO</t>
  </si>
  <si>
    <t>Expedientes del archivo de gestión</t>
  </si>
  <si>
    <t xml:space="preserve">Inadecuado manejo de los trámites internos en el proceso Gestión Jurídica </t>
  </si>
  <si>
    <t>Revisión de los procedimientos, formatos, manuales e instructivos del proceso de Gestión Jurídica en Sistema de calidad</t>
  </si>
  <si>
    <t>Proceso, procedimiento, formatos y demás</t>
  </si>
  <si>
    <t>Desinformación de los trámites internos de la Entidad</t>
  </si>
  <si>
    <t>Mesas de trabajo para estudio de los diferentes procesos y procedimientos de la Entidad y sus actualizaciones</t>
  </si>
  <si>
    <t>Listado de asistencia a mesa de trabajo</t>
  </si>
  <si>
    <t>Retraso en el cumplimiento de un deber legar, en términos de notificaciones y proyección de actos administrativos</t>
  </si>
  <si>
    <t>Desconocimiento o desactualización de la normatividad vigente aplicable</t>
  </si>
  <si>
    <t>Capacitación del personal del área, mesas de trabajo permanentes, Comité primario del área</t>
  </si>
  <si>
    <t>Por errores en el cómputo de términos legales</t>
  </si>
  <si>
    <t>Gestionar herramientas para el seguimiento de los procesos judiciales. Monitoreo permanente (con la periodicidad acordada) por parte del abogado responsable del proceso.</t>
  </si>
  <si>
    <t>Documentos de gestión, Base de datos o sistema de seguimiento del área.</t>
  </si>
  <si>
    <t>Imposibilidad para la defensa técnica jurídica de la Agencia</t>
  </si>
  <si>
    <t>Ausencia no programada de algunos de los profesionales que realizan la defensa técnica de Sapiencia</t>
  </si>
  <si>
    <t>Daño antijurídico: daño patrimonial Sanciones y acciones de repetición. Providencia adversas a la Institución, Condenas, pérdidas patrimoniales</t>
  </si>
  <si>
    <t>Encargar un abogado del área que actúe como suplente en los casos que se requiera. Contar con  carpeta con sustituciones de poderes (al menos 2) para los diferentes despachos judiciales y extrajudiciales.</t>
  </si>
  <si>
    <t>Poderes y oficio de designación</t>
  </si>
  <si>
    <t>Trámite tardío en la recepción de los documentos por parte de la Agencia</t>
  </si>
  <si>
    <t xml:space="preserve">Recepcionar con fecha y hora los requerimiento judiciales allegados a la Oficina Jurídica, </t>
  </si>
  <si>
    <t>documentos radicados, mercurio</t>
  </si>
  <si>
    <t>Incumplimiento de las obligaciones contractuales de la empresa que presta el servicio de notificaciones judiciales.</t>
  </si>
  <si>
    <t>Capacitar y orientar jurídicamente a supervisores de los contratos de Sapiencia</t>
  </si>
  <si>
    <t xml:space="preserve">Plan de capacitaciones </t>
  </si>
  <si>
    <t>Indebida remisión de los antecedentes administrativos y dificultades en la recolección de medios probatorios.</t>
  </si>
  <si>
    <t>Apoyar al archivo de Sapiencia, en la realización de capacitaciones  sobre el manejo de archivos de gestión y documentación importante para Sapiencia.</t>
  </si>
  <si>
    <t>Listado de asistencia y presentación de la charla</t>
  </si>
  <si>
    <t xml:space="preserve">Incompetencia del personal en el manejo de temas específicos </t>
  </si>
  <si>
    <t xml:space="preserve">Verificación de perfiles y experiencia de las personas del área y estructuración del trabajo por especificidad. </t>
  </si>
  <si>
    <t>Hojas de vida y Plan de trabajo del área</t>
  </si>
  <si>
    <t>Pérdida de la documentación que reposa en los expedientes de los procesos judiciales y extrajudiciales.</t>
  </si>
  <si>
    <t>Hacer seguimiento  permanente de los expedientes (con la periodicidad acordada) por parte del abogado responsable del proceso.</t>
  </si>
  <si>
    <t>Documento de designación. Base de datos del archivo de gestión.</t>
  </si>
  <si>
    <t>Omisión de gestión en la defensa jurídica de la Agencia</t>
  </si>
  <si>
    <t xml:space="preserve">Desconocimiento  jurídico del abogado en el manejo de temas específicos </t>
  </si>
  <si>
    <t>Verificación de la experiencia del abogado previa asignación del proceso</t>
  </si>
  <si>
    <t>Documentos o correos de asignación o reparto de tareas</t>
  </si>
  <si>
    <t>Falta de seguimiento del proceso</t>
  </si>
  <si>
    <t>Adoptar un formato para que los apoderados hagan seguimiento a los procesos asignados.</t>
  </si>
  <si>
    <t>Formato de informe, base de datos</t>
  </si>
  <si>
    <t>Revisar y evaluar de manera permanente los informes de seguimiento presentados por los apoderados</t>
  </si>
  <si>
    <t>Correos, actas, mercurio</t>
  </si>
  <si>
    <t>Incumplimiento de los términos judiciales y/o extrajudiciales</t>
  </si>
  <si>
    <t>Ausencia de mecanismos de defensa de la Institución ante las distinta autoridades judiciales y administrativas</t>
  </si>
  <si>
    <t>Adoptar una estrategia de defensa y control como materialización de la política de prevención del daño antijurídico</t>
  </si>
  <si>
    <t>Expedientes del archivo de gestión, documentos soporte e indicadores</t>
  </si>
  <si>
    <t>Falta de gestión y seguimiento por parte de los responsables asignados</t>
  </si>
  <si>
    <t>Omisión de los términos perentorios</t>
  </si>
  <si>
    <t>Omisión o incumplimiento en los términos legales y constitucionales  respecto a las peticiones presentadas ante la Agencia</t>
  </si>
  <si>
    <t>Desconocimiento de la norma por parte del competente para brindar respuesta</t>
  </si>
  <si>
    <t>Daño antijurídico: Silencio administrativo positivo, acciones de tutela contra la Agencia, Sanciones disciplinarias, acción de repetición</t>
  </si>
  <si>
    <t>Capacitación y orientación al personal de la agencia encargado de dar respuesta</t>
  </si>
  <si>
    <t>Listado de asistencia y presentación de la charla, indicadores de asesoría de la oficina jurídica</t>
  </si>
  <si>
    <t>Traslado extemporáneo al competente para brindar respuesta</t>
  </si>
  <si>
    <t xml:space="preserve">Seguimiento y control permanente a los indicadores de gestión relacionados </t>
  </si>
  <si>
    <t>bases de datos, indicadores</t>
  </si>
  <si>
    <t>Pérdida de información.</t>
  </si>
  <si>
    <r>
      <t xml:space="preserve">*Inadecuado sistema de respaldos de información
*Inadecuado manejo de la información por parte de usuarios.
</t>
    </r>
    <r>
      <rPr>
        <sz val="11"/>
        <rFont val="Calibri"/>
        <family val="2"/>
        <scheme val="minor"/>
      </rPr>
      <t>*Mal uso del directorio activo de la entidad</t>
    </r>
  </si>
  <si>
    <t>*Pérdida parcial o total de información.
*Suspensión parcial de la operatividad.
*Disminución de la efectividad de los procesos.
*Alteraciones en la información.
*Sanciones disciplinarias, fiscales y penales.
*Entrega de información incompleta y/o errada</t>
  </si>
  <si>
    <t>*Implementar el servicio de Respaldo para el sistema de virtualización (Vmware) del servidor de la agencia.
*Seguimiento y ejecución de respaldos de las bases de datos, carpetas compartidas y aplicativos de la Agencia
*Implementar el directorio activo de la Agencia</t>
  </si>
  <si>
    <t>Subdirección Administrativa, Financiera y Apoyo a la Gestión.
Gestión de Sistemas de Información.</t>
  </si>
  <si>
    <t>Del 16/01/2020 al 30/12/2020</t>
  </si>
  <si>
    <t>*Servicio Veeam BAKUPS operando en el servidor
* Bakups realizados
* Implementar el directorio activo de la Agencia</t>
  </si>
  <si>
    <t>No garantizar la trazabilidad, consistencia y constancia de la informacion generada en los aplicativos de informacion de la Agencia.</t>
  </si>
  <si>
    <t>*No contar con un sistema de información integral de la agencia.
*No contar con la documentación de lo procesos informáticos
*Contar con sistemas de información aislados.
*Información sensible en bases de datos fuera del servidor</t>
  </si>
  <si>
    <t>*Incurrir en reprocesos para adquirir la información.
*No tener la información en tiempo real.
*No tener información precisa y verídica.
*Mala interpretación de la información.</t>
  </si>
  <si>
    <t xml:space="preserve">* Desarrollo e implementación del sistema de información integral de la Agencia.
*Administración de servidores e infraestructura en la nube de OracleCloud
*Soportar y dar mantenimiento a las aplicaciones SIIS y Minotauro
*Migrar la información fuera del servidor, a la base de datos del sistema de información integral de la Agencia
</t>
  </si>
  <si>
    <t>*Nuevos módulos en el sistema de información operando correctamente. *Documentación de los procesos
*Servidores Oracle Operando correctamente
*Aplicaciones SIIS y Minotauro funcionando correctamente, Soportes y mantenimientos realizados al 100%</t>
  </si>
  <si>
    <r>
      <t>No disponibilidad de los servicios de correo electrónico, Office, Antiv</t>
    </r>
    <r>
      <rPr>
        <sz val="11"/>
        <rFont val="Calibri"/>
        <family val="2"/>
        <scheme val="minor"/>
      </rPr>
      <t>irus, sistemas de información de la entidad y otros software.</t>
    </r>
  </si>
  <si>
    <t xml:space="preserve">*No renovar y adquirir  licencias de software
*No administrar los sistemas de información
*Inexistencia de un sistema de monitoreo de los diferentes servcios
</t>
  </si>
  <si>
    <r>
      <t xml:space="preserve">*Multas legales.
*No operación de herramientas Ofimáticas y correo electrónico.
*No contar con software de protección de información (Antivirus)
</t>
    </r>
    <r>
      <rPr>
        <sz val="11"/>
        <rFont val="Calibri"/>
        <family val="2"/>
        <scheme val="minor"/>
      </rPr>
      <t>*No poder operar los sistemas de información
*Caida en los sistemas de información
*Demoras y reprocesos</t>
    </r>
  </si>
  <si>
    <r>
      <t xml:space="preserve">*Actualización e instalación de licencias de Office, Antivirus y Suite de Adobe en los equipos requeridos
</t>
    </r>
    <r>
      <rPr>
        <sz val="11"/>
        <rFont val="Calibri"/>
        <family val="2"/>
        <scheme val="minor"/>
      </rPr>
      <t xml:space="preserve">*Definición de niveles de servicio
*Implementación de sistema de monitoreo
*Política de contingencias </t>
    </r>
  </si>
  <si>
    <t>*Licencias Adobe actualizadas e instaladas
*Licencias Office actualizadas e instaladas
*Licencia de Antivirus actualizadas e instaladas
*Licencias de PowerBI actualizadas e instaladas</t>
  </si>
  <si>
    <t>Daños de software, hardware e infraestructura de los equipos de cómputo de la Agencia.</t>
  </si>
  <si>
    <t>*No realizar el mantenimiento preventivo de los equipos de cómputo.
*No realizar el soporte técnico a equipos de cómputo en un tiempo optimo.
*Mal manejo de los equipos de cómputo de los usuarios.
*No reportar por parte de los  usuarios al proceso de sistemas de información los daños o inconsistencias de los equipos de cómputo.</t>
  </si>
  <si>
    <r>
      <t>*Daños en equipos de cómputo.
*Perdida de información.
*Disminución de la efectividad de l</t>
    </r>
    <r>
      <rPr>
        <sz val="11"/>
        <rFont val="Calibri"/>
        <family val="2"/>
        <scheme val="minor"/>
      </rPr>
      <t xml:space="preserve">os procesos.
*Caida en los sistemas de información
*Demoras y reprocesos
</t>
    </r>
  </si>
  <si>
    <t xml:space="preserve">*Ejecutar plan de mantenimiento de equipos tecnológicos de la Agencia.
*Realizar soporte técnico en la Agencia.
</t>
  </si>
  <si>
    <t>*Plan de mantenimiento ejecutado al 100%
*Realizar el 100% de los soportes solicitados por los usuarios al finalizar el año</t>
  </si>
  <si>
    <t>Manipulación indebida de la información.</t>
  </si>
  <si>
    <r>
      <t xml:space="preserve">*Malas prácticas en la gestión-Ética profesional.
*Intereses particulares.
*Uso indebido de la información
</t>
    </r>
    <r>
      <rPr>
        <sz val="11"/>
        <rFont val="Calibri"/>
        <family val="2"/>
        <scheme val="minor"/>
      </rPr>
      <t>*Mal uso del directorio activo de la entidad</t>
    </r>
  </si>
  <si>
    <r>
      <t xml:space="preserve">*Alteraciones en la información.
*Pérdida de información.
*Sanciones disciplinarias, fiscales y penales.
</t>
    </r>
    <r>
      <rPr>
        <sz val="11"/>
        <rFont val="Calibri"/>
        <family val="2"/>
        <scheme val="minor"/>
      </rPr>
      <t>*Afectación de la imagen institucional.
*Hallazgos administrativos y sanciones.</t>
    </r>
  </si>
  <si>
    <t>*Implementar el directorio activo de la Agencia
*Documentar políticas y estándares de seguridad.
*Continuar con garantías de control de confidencialidad de la información (Jurídica)</t>
  </si>
  <si>
    <t>*Implementar el directorio activo de la Agencia
*Políticas y estándares de seguridad.</t>
  </si>
  <si>
    <t>Total riesgos</t>
  </si>
  <si>
    <t>SST</t>
  </si>
  <si>
    <t>Incumplimiento de la normatividad de Salud y Seguridad en el Trabajo</t>
  </si>
  <si>
    <t>Resolución 0312 de 2019 (definen los Estándares Mínimos del Sistema de Gestión de Seguridad y Salud en el Trabajo para empleadores y contratantes): 
*Baja disponibilidad de recursos (humanos, financieros, físicos).</t>
  </si>
  <si>
    <t>*Sanciones y multas por entidades de control.
*Pérdida de credibilidad institucional.</t>
  </si>
  <si>
    <t>*Realizar la evaluación inicial de los estándares mínimos según la Resolución 1111 de 2017.
*Definir el plan de trabajo y cronograma.</t>
  </si>
  <si>
    <t>Subdirector Administrativo, Financiero y de Apoyo a la Gestión</t>
  </si>
  <si>
    <t>21/01/2019
30/12/2019</t>
  </si>
  <si>
    <t>*Plan de trabajo.
*Cronograma de actividades.
*Evaluación inicial.</t>
  </si>
  <si>
    <t>Decreto 1072 de 2017, numeral 2.2.4.6 (Libro 2. Regimen reglamentario del sector trabajo / Parte 2. Reglamentaciones / Titulo 4. Riesgos laborales / Capítulo 6. Sistema de gestión de la seguridad y salud en el trabajo): 
*Baja disponibilidad de recursos (humanos, financieros. Físicos).
*Desactualización en la normativa
*Falta de capacitaciones en SST
*Eludir la implementación del plan de ayuda mutua.
*No realizar evaluación del riesgo sicosocial y los planes de mejora.
*No conformar ni capacitar los grupos de apoyo.
*No dotar a la entidad con los equipos y/o elementos de protección</t>
  </si>
  <si>
    <t>*Sanciones y multas de entidades de control.
*Pérdida de credibilidad institucional.</t>
  </si>
  <si>
    <t>*Realizar capacitaciones en SST, de forma periódica.
*Implementación del plan de ayuda mutua, con los vecinos del sector.
*Realizar evaluación del riesgo sicosocial y los planes de mejora de forma anual.
*Conformar y capacitar grupos de apoyo (Brigada de emergencia, COPASST, Comité de Convivencia).
*Dotar a la entidad con los equipos y/o elementos de protección necesarios.</t>
  </si>
  <si>
    <t>*Asistencia a capacitaciones
*Actas de conformación de comités
*Acta de reuniones
*Informe riesgo sicosocial
*Consentimiento informado para la realización de la evaluación del riesgo sicosocial.
*Dotación para el personal de la brigada e instalaciones.</t>
  </si>
  <si>
    <t>Resolución 2346 de 2007 (evaluaciones médicas ocupacionales y el manejo y contenido de las historias clínicas ocupacionales):
*Baja disponibilidad de recursos
*Falta de disponibilidad de tiempo de los funcionarios
*Incumplimiento de los requerimientos por parte de la empresa contratista</t>
  </si>
  <si>
    <t>*Sanciones y multas de entes de control
*Quejas e insatisfacción por parte de los funcionarios
*Posibles enfermedades laborales 
*Demandas laborales por parte de los funcionarios derivados de posibles enfermedades laborales</t>
  </si>
  <si>
    <t>*Realizar el proceso de contratación de forma oportuna
*Concientizar a los funcionarios sobre la importancia de la asistencia a las citas programadas
*Agendar citas para los funcionarios, en conjunto, verificando su disponibilidad, con el fin de minimizar la cancelación y reprogramación de citas</t>
  </si>
  <si>
    <t>*Contrato
*Exámenes realizados</t>
  </si>
  <si>
    <t>Resolución 2013 de 1986 (reglamenta la organización y funcionamiento de los Comités Paritarios de Seguridad y Salud en el Trabajo ) y Resolución 0652 de 2012 (conformación y funcionamiento del Comité de Convivencia Laboral) y a la Ley 1010 de 2006 (prevenir, corregir y sancionar el acoso laboral y otros hostigamientos):
*Falta de disponibilidad de tiempo de los funcionarios
*Desconocimiento de la normatividad</t>
  </si>
  <si>
    <t>*Sanciones y multas de entes de control
*Insatisfacción por parte de los funcionarios con relación a los puestos y condiciones de trabajo
*Posibles enfermedades laborales 
*Demandas laborales por parte de los funcionarios derivados de posibles enfermedades laborales</t>
  </si>
  <si>
    <t>*Definir un cronograma para las reuniones, donde se indique fecha y hora en que se llevará a cabo la reunión.
*Validar con los funcionarios un día antes de la fecha de la reunión, su asistencia
*Ejecutar las actividades de acuerdo a la programación
*En caso de que no haya cuórum, reprogramar la reunión en el mismo mes</t>
  </si>
  <si>
    <t xml:space="preserve">Cronograma
Actas de reunión 
Listados de asistencia </t>
  </si>
  <si>
    <t>*Limitaciones en los recursos otrogados para la implementación del plan
*Poca cooperación por parte del personal para participar en las actividades del plan
*Reprocesos en las etapas precontractual y contractual</t>
  </si>
  <si>
    <t>*Afectaciones en la productividad de los trabajadores y retrazo en los procesos
*Multas o sanciones impuestas por entes de control.
*Demandas laborales de los servidores o partes involucradas en los procesos de la agencia por falta de control de los riesgos de SST.</t>
  </si>
  <si>
    <t>*Hacer ejecución de los plan de trabajo fiel al cronograma de actividades de SST.
*En caso de falta de recurso humano, hacer reprogramación de la actividad en el mismo mes en el que estaba programada.
*Informar con un tiempo prudente, dependiendo de la actividad, la realización de las mismas y programar con las áreas para lograr la sincronización.</t>
  </si>
  <si>
    <t>Líder del SG-SST</t>
  </si>
  <si>
    <t>Cronograma del plan de trabajo
Evidencias de implementación de acciones y capacitaciones</t>
  </si>
  <si>
    <t>Incumplimiento del plan anual de auditorías internas de Control Interno.</t>
  </si>
  <si>
    <t>*Baja disponibilidad de recursos (humanos, financieros y físicos).
*Demora en la entrega de información.
*Desconocimiento de la norma.</t>
  </si>
  <si>
    <t>*No se identifican las debilidades de la Agencia.
*Baja efectividad de las acciones.
*Sanciones fiscales y disciplinarias.</t>
  </si>
  <si>
    <t>*Formular y socializar el plan anual de auditoría de Control Interno.
*Implementar el plan anual de auditoría.
*Elaborar informes de auditorías legales y de riesgos.</t>
  </si>
  <si>
    <t>Control Interno</t>
  </si>
  <si>
    <t>Del 01/01/2020 al 30/12/2020</t>
  </si>
  <si>
    <t>Plan Anual de Auditoría, informes de seguimiento.</t>
  </si>
  <si>
    <t>Incumplimiento de los informes y requerimientos de las entidades de control (rendición de cuentas).</t>
  </si>
  <si>
    <t>*Debilidad en la organización y disponibilidad de la información.
*Insuficiente seguimiento y evaluación a los procesos.</t>
  </si>
  <si>
    <t>*Sanciones de entidades de control.
*Pérdida de credibilidad institucional.</t>
  </si>
  <si>
    <t>*Canalizar todos los requerimientos de entidades de control, a través de la oficina de Control Interno.
*Realizar seguimiento y evaluación permanente al interior de los procesos.</t>
  </si>
  <si>
    <t>Informes presentados a las entidades de control.
Rendición de la cuenta.</t>
  </si>
  <si>
    <t>Incumplimiento de planes de mejoramiento producto de auditorías internas y externas.</t>
  </si>
  <si>
    <t>*Poca voluntad de los responsables de las acciones del plan.
*Insuficiente seguimiento y evaluación a los procesos.</t>
  </si>
  <si>
    <t>*Sanciones de entidades de control.
*Pocas posibilidades de mejorar la gestión de los procesos.</t>
  </si>
  <si>
    <t>*Realizar seguimiento y evaluación permanente al cumplimiento del plan de mejoramiento.
*Sensibilizar a los funcionarios frente a la importancia de las acciones del plan de mejoramiento.</t>
  </si>
  <si>
    <t>Lideres de procesos, 
Planeación Estratégica y seguimiento de control interno</t>
  </si>
  <si>
    <t>Informes de seguimiento al plan de mejoramiento.</t>
  </si>
  <si>
    <t>Incumplimiento en la ejecución del plan de trabajo de SST</t>
  </si>
  <si>
    <t>PROCESO</t>
  </si>
  <si>
    <t xml:space="preserve">Direccionamiento Estratégico </t>
  </si>
  <si>
    <t>Gestión de Comunucaciones</t>
  </si>
  <si>
    <t>Acceso y Permanencia ES</t>
  </si>
  <si>
    <t xml:space="preserve">Gestión del Talento Humano  </t>
  </si>
  <si>
    <t>*Presiones personales
*Servidores con poca ética profesional.
*Exceso de atribuciones
*Manipulación indebida de la información
*Insuficiente seguimiento y control</t>
  </si>
  <si>
    <t>*Realizar seguimiento y evaluación al sistema de control interno.
*Selección de personal idóneo
*Realizar la adecuada segregación de funciones.
*Cierres presupuestales conciliados con estados financieros, contables, con recursos en fiducias y bancos.
*Realizar seguimiento y control periódico a los registros del sistema en operaciones críticas.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</si>
</sst>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i/>
      <sz val="11"/>
      <name val="Calibri"/>
      <family val="2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 tint="0.249977111117893"/>
      <name val="Arial"/>
      <family val="2"/>
    </font>
    <font>
      <u/>
      <sz val="11"/>
      <color theme="1" tint="0.249977111117893"/>
      <name val="Arial"/>
      <family val="2"/>
    </font>
    <font>
      <sz val="11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b/>
      <u/>
      <sz val="11"/>
      <color theme="1" tint="0.24997711111789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42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justify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justify" vertical="center" wrapText="1"/>
    </xf>
    <xf numFmtId="14" fontId="0" fillId="0" borderId="1" xfId="0" applyNumberFormat="1" applyBorder="1" applyAlignment="1">
      <alignment horizontal="justify" vertical="center" wrapText="1"/>
    </xf>
    <xf numFmtId="0" fontId="0" fillId="0" borderId="1" xfId="0" quotePrefix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 wrapText="1"/>
    </xf>
    <xf numFmtId="0" fontId="10" fillId="0" borderId="1" xfId="0" quotePrefix="1" applyFont="1" applyBorder="1" applyAlignment="1">
      <alignment horizontal="justify" vertical="center" wrapText="1"/>
    </xf>
    <xf numFmtId="0" fontId="10" fillId="0" borderId="1" xfId="0" quotePrefix="1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0" fillId="0" borderId="1" xfId="0" applyFill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/>
    </xf>
    <xf numFmtId="0" fontId="16" fillId="0" borderId="0" xfId="0" applyFont="1"/>
    <xf numFmtId="0" fontId="1" fillId="0" borderId="1" xfId="0" applyFont="1" applyBorder="1" applyAlignment="1">
      <alignment horizontal="justify" vertical="center"/>
    </xf>
    <xf numFmtId="14" fontId="1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/>
    <xf numFmtId="0" fontId="0" fillId="4" borderId="1" xfId="0" applyFill="1" applyBorder="1" applyAlignment="1">
      <alignment horizontal="justify" vertical="center"/>
    </xf>
    <xf numFmtId="0" fontId="0" fillId="4" borderId="1" xfId="0" applyFill="1" applyBorder="1" applyAlignment="1">
      <alignment horizontal="justify" vertical="center" wrapText="1"/>
    </xf>
    <xf numFmtId="0" fontId="0" fillId="6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 vertical="center" wrapText="1"/>
    </xf>
    <xf numFmtId="0" fontId="19" fillId="0" borderId="0" xfId="1" applyFont="1"/>
    <xf numFmtId="0" fontId="20" fillId="0" borderId="0" xfId="0" applyFont="1" applyAlignment="1">
      <alignment horizontal="center" vertical="center"/>
    </xf>
    <xf numFmtId="0" fontId="20" fillId="0" borderId="0" xfId="0" applyFont="1"/>
    <xf numFmtId="0" fontId="18" fillId="0" borderId="0" xfId="0" applyFont="1" applyFill="1" applyAlignment="1">
      <alignment horizontal="center" vertical="center" wrapText="1"/>
    </xf>
    <xf numFmtId="0" fontId="18" fillId="1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/>
    <xf numFmtId="14" fontId="0" fillId="0" borderId="1" xfId="0" applyNumberFormat="1" applyFill="1" applyBorder="1" applyAlignment="1">
      <alignment horizontal="justify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1" xfId="0" applyBorder="1" applyAlignment="1">
      <alignment horizontal="justify" vertical="center"/>
    </xf>
    <xf numFmtId="14" fontId="0" fillId="0" borderId="1" xfId="0" applyNumberForma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/>
    </xf>
    <xf numFmtId="0" fontId="0" fillId="0" borderId="2" xfId="0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4" borderId="0" xfId="0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0" fontId="18" fillId="9" borderId="0" xfId="0" applyFont="1" applyFill="1" applyAlignment="1">
      <alignment horizontal="center" vertical="center" wrapText="1"/>
    </xf>
    <xf numFmtId="0" fontId="18" fillId="7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8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justify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justify" vertical="center"/>
    </xf>
    <xf numFmtId="0" fontId="10" fillId="0" borderId="2" xfId="0" applyFont="1" applyBorder="1" applyAlignment="1">
      <alignment horizontal="justify" vertical="center"/>
    </xf>
    <xf numFmtId="0" fontId="10" fillId="0" borderId="3" xfId="0" applyFont="1" applyBorder="1" applyAlignment="1">
      <alignment horizontal="justify" vertical="center"/>
    </xf>
    <xf numFmtId="0" fontId="10" fillId="0" borderId="5" xfId="0" applyFont="1" applyBorder="1" applyAlignment="1">
      <alignment horizontal="justify" vertical="center"/>
    </xf>
    <xf numFmtId="0" fontId="10" fillId="0" borderId="6" xfId="0" applyFont="1" applyBorder="1" applyAlignment="1">
      <alignment horizontal="justify" vertical="center"/>
    </xf>
    <xf numFmtId="0" fontId="10" fillId="0" borderId="8" xfId="0" applyFont="1" applyBorder="1" applyAlignment="1">
      <alignment horizontal="justify" vertical="center"/>
    </xf>
    <xf numFmtId="0" fontId="10" fillId="0" borderId="12" xfId="0" applyFont="1" applyBorder="1" applyAlignment="1">
      <alignment horizontal="justify" vertical="center"/>
    </xf>
    <xf numFmtId="0" fontId="10" fillId="0" borderId="13" xfId="0" applyFont="1" applyBorder="1" applyAlignment="1">
      <alignment horizontal="justify" vertical="center"/>
    </xf>
    <xf numFmtId="0" fontId="10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justify" vertical="center" wrapText="1"/>
    </xf>
    <xf numFmtId="0" fontId="0" fillId="4" borderId="1" xfId="0" applyFill="1" applyBorder="1" applyAlignment="1">
      <alignment horizontal="justify" vertical="center"/>
    </xf>
    <xf numFmtId="0" fontId="0" fillId="4" borderId="12" xfId="0" applyFill="1" applyBorder="1" applyAlignment="1">
      <alignment horizontal="justify" vertical="center"/>
    </xf>
    <xf numFmtId="0" fontId="0" fillId="4" borderId="13" xfId="0" applyFill="1" applyBorder="1" applyAlignment="1">
      <alignment horizontal="justify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1" xfId="0" applyFill="1" applyBorder="1" applyAlignment="1">
      <alignment horizontal="justify" vertical="center" wrapText="1"/>
    </xf>
    <xf numFmtId="0" fontId="0" fillId="0" borderId="11" xfId="0" applyBorder="1" applyAlignment="1">
      <alignment horizontal="justify" vertical="center"/>
    </xf>
    <xf numFmtId="0" fontId="0" fillId="0" borderId="15" xfId="0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0" fillId="0" borderId="5" xfId="0" applyBorder="1" applyAlignment="1">
      <alignment horizontal="justify" vertical="center"/>
    </xf>
    <xf numFmtId="0" fontId="0" fillId="0" borderId="9" xfId="0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0" fontId="0" fillId="0" borderId="8" xfId="0" applyBorder="1" applyAlignment="1">
      <alignment horizontal="justify" vertical="center"/>
    </xf>
    <xf numFmtId="0" fontId="0" fillId="0" borderId="11" xfId="0" applyFill="1" applyBorder="1" applyAlignment="1">
      <alignment horizontal="justify" vertical="center" wrapText="1"/>
    </xf>
    <xf numFmtId="0" fontId="0" fillId="0" borderId="15" xfId="0" applyFill="1" applyBorder="1" applyAlignment="1">
      <alignment horizontal="justify" vertical="center" wrapText="1"/>
    </xf>
    <xf numFmtId="0" fontId="0" fillId="0" borderId="2" xfId="0" applyFill="1" applyBorder="1" applyAlignment="1">
      <alignment horizontal="justify" vertical="center" wrapText="1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1179"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Relationship Id="rId14" Type="http://schemas.openxmlformats.org/officeDocument/2006/relationships/image" Target="../media/image14.sv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8</xdr:row>
      <xdr:rowOff>15240</xdr:rowOff>
    </xdr:from>
    <xdr:to>
      <xdr:col>5</xdr:col>
      <xdr:colOff>698700</xdr:colOff>
      <xdr:row>10</xdr:row>
      <xdr:rowOff>96720</xdr:rowOff>
    </xdr:to>
    <xdr:sp macro="" textlink="">
      <xdr:nvSpPr>
        <xdr:cNvPr id="2" name="Rectángulo 1" descr="Bullseye">
          <a:extLst>
            <a:ext uri="{FF2B5EF4-FFF2-40B4-BE49-F238E27FC236}">
              <a16:creationId xmlns:a16="http://schemas.microsoft.com/office/drawing/2014/main" id="{3C82C197-AEF6-4C7C-8038-7415D83D71DE}"/>
            </a:ext>
          </a:extLst>
        </xdr:cNvPr>
        <xdr:cNvSpPr/>
      </xdr:nvSpPr>
      <xdr:spPr>
        <a:xfrm>
          <a:off x="5219700" y="1417320"/>
          <a:ext cx="432000" cy="432000"/>
        </a:xfrm>
        <a:prstGeom prst="rect">
          <a:avLst/>
        </a:prstGeom>
        <a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a:blipFill>
        <a:ln>
          <a:noFill/>
        </a:ln>
      </xdr:spPr>
      <xdr:style>
        <a:lnRef idx="2">
          <a:scrgbClr r="0" g="0" b="0"/>
        </a:lnRef>
        <a:fillRef idx="1">
          <a:scrgbClr r="0" g="0" b="0"/>
        </a:fillRef>
        <a:effectRef idx="0">
          <a:schemeClr val="bg1"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260077</xdr:colOff>
      <xdr:row>8</xdr:row>
      <xdr:rowOff>15240</xdr:rowOff>
    </xdr:from>
    <xdr:to>
      <xdr:col>6</xdr:col>
      <xdr:colOff>692077</xdr:colOff>
      <xdr:row>10</xdr:row>
      <xdr:rowOff>96720</xdr:rowOff>
    </xdr:to>
    <xdr:sp macro="" textlink="">
      <xdr:nvSpPr>
        <xdr:cNvPr id="3" name="Rectángulo 2" descr="Engranajes">
          <a:extLst>
            <a:ext uri="{FF2B5EF4-FFF2-40B4-BE49-F238E27FC236}">
              <a16:creationId xmlns:a16="http://schemas.microsoft.com/office/drawing/2014/main" id="{02885003-07D2-4745-A328-C7F7A4CA54FC}"/>
            </a:ext>
          </a:extLst>
        </xdr:cNvPr>
        <xdr:cNvSpPr/>
      </xdr:nvSpPr>
      <xdr:spPr>
        <a:xfrm>
          <a:off x="6157957" y="1417320"/>
          <a:ext cx="432000" cy="432000"/>
        </a:xfrm>
        <a:prstGeom prst="rect">
          <a:avLst/>
        </a:prstGeom>
        <a:blipFill>
          <a:blip xmlns:r="http://schemas.openxmlformats.org/officeDocument/2006/relationships" r:embed="rId3">
            <a:extLst>
              <a:ext uri="{96DAC541-7B7A-43D3-8B79-37D633B846F1}">
                <asvg:svgBlip xmlns:asvg="http://schemas.microsoft.com/office/drawing/2016/SVG/main" r:embed="rId4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rgbClr r="0" g="0" b="0"/>
        </a:lnRef>
        <a:fillRef idx="1">
          <a:scrgbClr r="0" g="0" b="0"/>
        </a:fillRef>
        <a:effectRef idx="0">
          <a:schemeClr val="bg1"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</xdr:sp>
    <xdr:clientData/>
  </xdr:twoCellAnchor>
  <xdr:twoCellAnchor>
    <xdr:from>
      <xdr:col>7</xdr:col>
      <xdr:colOff>253454</xdr:colOff>
      <xdr:row>8</xdr:row>
      <xdr:rowOff>15240</xdr:rowOff>
    </xdr:from>
    <xdr:to>
      <xdr:col>7</xdr:col>
      <xdr:colOff>685454</xdr:colOff>
      <xdr:row>10</xdr:row>
      <xdr:rowOff>96720</xdr:rowOff>
    </xdr:to>
    <xdr:sp macro="" textlink="">
      <xdr:nvSpPr>
        <xdr:cNvPr id="4" name="Rectángulo 3" descr="Money">
          <a:extLst>
            <a:ext uri="{FF2B5EF4-FFF2-40B4-BE49-F238E27FC236}">
              <a16:creationId xmlns:a16="http://schemas.microsoft.com/office/drawing/2014/main" id="{D6BAF3B5-AE2D-46A6-8515-66D68ABA6E80}"/>
            </a:ext>
          </a:extLst>
        </xdr:cNvPr>
        <xdr:cNvSpPr/>
      </xdr:nvSpPr>
      <xdr:spPr>
        <a:xfrm>
          <a:off x="7096214" y="1417320"/>
          <a:ext cx="432000" cy="432000"/>
        </a:xfrm>
        <a:prstGeom prst="rect">
          <a:avLst/>
        </a:prstGeom>
        <a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a:blipFill>
        <a:ln>
          <a:noFill/>
        </a:ln>
      </xdr:spPr>
      <xdr:style>
        <a:lnRef idx="2">
          <a:scrgbClr r="0" g="0" b="0"/>
        </a:lnRef>
        <a:fillRef idx="1">
          <a:scrgbClr r="0" g="0" b="0"/>
        </a:fillRef>
        <a:effectRef idx="0">
          <a:schemeClr val="bg1"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</xdr:sp>
    <xdr:clientData/>
  </xdr:twoCellAnchor>
  <xdr:twoCellAnchor>
    <xdr:from>
      <xdr:col>8</xdr:col>
      <xdr:colOff>246831</xdr:colOff>
      <xdr:row>8</xdr:row>
      <xdr:rowOff>15240</xdr:rowOff>
    </xdr:from>
    <xdr:to>
      <xdr:col>8</xdr:col>
      <xdr:colOff>678831</xdr:colOff>
      <xdr:row>10</xdr:row>
      <xdr:rowOff>96720</xdr:rowOff>
    </xdr:to>
    <xdr:sp macro="" textlink="">
      <xdr:nvSpPr>
        <xdr:cNvPr id="5" name="Rectángulo 4" descr="Internet">
          <a:extLst>
            <a:ext uri="{FF2B5EF4-FFF2-40B4-BE49-F238E27FC236}">
              <a16:creationId xmlns:a16="http://schemas.microsoft.com/office/drawing/2014/main" id="{2ECDBBF9-30EE-45D6-A80F-3126CE9B8445}"/>
            </a:ext>
          </a:extLst>
        </xdr:cNvPr>
        <xdr:cNvSpPr/>
      </xdr:nvSpPr>
      <xdr:spPr>
        <a:xfrm>
          <a:off x="8034471" y="1417320"/>
          <a:ext cx="432000" cy="432000"/>
        </a:xfrm>
        <a:prstGeom prst="rect">
          <a:avLst/>
        </a:prstGeom>
        <a:blipFill>
          <a:blip xmlns:r="http://schemas.openxmlformats.org/officeDocument/2006/relationships" r:embed="rId7">
            <a:extLst>
              <a:ext uri="{96DAC541-7B7A-43D3-8B79-37D633B846F1}">
                <asvg:svgBlip xmlns:asvg="http://schemas.microsoft.com/office/drawing/2016/SVG/main" r:embed="rId8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rgbClr r="0" g="0" b="0"/>
        </a:lnRef>
        <a:fillRef idx="1">
          <a:scrgbClr r="0" g="0" b="0"/>
        </a:fillRef>
        <a:effectRef idx="0">
          <a:schemeClr val="bg1"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</xdr:sp>
    <xdr:clientData/>
  </xdr:twoCellAnchor>
  <xdr:twoCellAnchor>
    <xdr:from>
      <xdr:col>10</xdr:col>
      <xdr:colOff>233585</xdr:colOff>
      <xdr:row>8</xdr:row>
      <xdr:rowOff>15240</xdr:rowOff>
    </xdr:from>
    <xdr:to>
      <xdr:col>10</xdr:col>
      <xdr:colOff>665585</xdr:colOff>
      <xdr:row>10</xdr:row>
      <xdr:rowOff>96720</xdr:rowOff>
    </xdr:to>
    <xdr:sp macro="" textlink="">
      <xdr:nvSpPr>
        <xdr:cNvPr id="6" name="Rectángulo 5" descr="Usuarios">
          <a:extLst>
            <a:ext uri="{FF2B5EF4-FFF2-40B4-BE49-F238E27FC236}">
              <a16:creationId xmlns:a16="http://schemas.microsoft.com/office/drawing/2014/main" id="{E4FF992E-058C-4382-90C2-272DCBB6B3BE}"/>
            </a:ext>
          </a:extLst>
        </xdr:cNvPr>
        <xdr:cNvSpPr/>
      </xdr:nvSpPr>
      <xdr:spPr>
        <a:xfrm>
          <a:off x="9910985" y="1417320"/>
          <a:ext cx="432000" cy="432000"/>
        </a:xfrm>
        <a:prstGeom prst="rect">
          <a:avLst/>
        </a:prstGeom>
        <a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rgbClr r="0" g="0" b="0"/>
        </a:lnRef>
        <a:fillRef idx="1">
          <a:scrgbClr r="0" g="0" b="0"/>
        </a:fillRef>
        <a:effectRef idx="0">
          <a:schemeClr val="bg1"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</xdr:sp>
    <xdr:clientData/>
  </xdr:twoCellAnchor>
  <xdr:twoCellAnchor>
    <xdr:from>
      <xdr:col>11</xdr:col>
      <xdr:colOff>226964</xdr:colOff>
      <xdr:row>8</xdr:row>
      <xdr:rowOff>15240</xdr:rowOff>
    </xdr:from>
    <xdr:to>
      <xdr:col>11</xdr:col>
      <xdr:colOff>658964</xdr:colOff>
      <xdr:row>10</xdr:row>
      <xdr:rowOff>96720</xdr:rowOff>
    </xdr:to>
    <xdr:sp macro="" textlink="">
      <xdr:nvSpPr>
        <xdr:cNvPr id="7" name="Rectángulo 6" descr="Gráfico de barras con tendencia alcista">
          <a:extLst>
            <a:ext uri="{FF2B5EF4-FFF2-40B4-BE49-F238E27FC236}">
              <a16:creationId xmlns:a16="http://schemas.microsoft.com/office/drawing/2014/main" id="{B860243C-D587-424F-98B6-5648F96E7802}"/>
            </a:ext>
          </a:extLst>
        </xdr:cNvPr>
        <xdr:cNvSpPr/>
      </xdr:nvSpPr>
      <xdr:spPr>
        <a:xfrm>
          <a:off x="10849244" y="1417320"/>
          <a:ext cx="432000" cy="432000"/>
        </a:xfrm>
        <a:prstGeom prst="rect">
          <a:avLst/>
        </a:prstGeom>
        <a:blipFill>
          <a:blip xmlns:r="http://schemas.openxmlformats.org/officeDocument/2006/relationships" r:embed="rId11">
            <a:extLst>
              <a:ext uri="{96DAC541-7B7A-43D3-8B79-37D633B846F1}">
                <asvg:svgBlip xmlns:asvg="http://schemas.microsoft.com/office/drawing/2016/SVG/main" r:embed="rId12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rgbClr r="0" g="0" b="0"/>
        </a:lnRef>
        <a:fillRef idx="1">
          <a:scrgbClr r="0" g="0" b="0"/>
        </a:fillRef>
        <a:effectRef idx="0">
          <a:schemeClr val="bg1"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</xdr:sp>
    <xdr:clientData/>
  </xdr:twoCellAnchor>
  <xdr:twoCellAnchor>
    <xdr:from>
      <xdr:col>9</xdr:col>
      <xdr:colOff>240208</xdr:colOff>
      <xdr:row>8</xdr:row>
      <xdr:rowOff>15240</xdr:rowOff>
    </xdr:from>
    <xdr:to>
      <xdr:col>9</xdr:col>
      <xdr:colOff>672208</xdr:colOff>
      <xdr:row>10</xdr:row>
      <xdr:rowOff>96720</xdr:rowOff>
    </xdr:to>
    <xdr:sp macro="" textlink="">
      <xdr:nvSpPr>
        <xdr:cNvPr id="8" name="Rectángulo 7" descr="Investigar">
          <a:extLst>
            <a:ext uri="{FF2B5EF4-FFF2-40B4-BE49-F238E27FC236}">
              <a16:creationId xmlns:a16="http://schemas.microsoft.com/office/drawing/2014/main" id="{D8DB5A91-336E-42FD-BDFF-FDEF9A6A6F9A}"/>
            </a:ext>
          </a:extLst>
        </xdr:cNvPr>
        <xdr:cNvSpPr/>
      </xdr:nvSpPr>
      <xdr:spPr>
        <a:xfrm>
          <a:off x="8972728" y="1417320"/>
          <a:ext cx="432000" cy="432000"/>
        </a:xfrm>
        <a:prstGeom prst="rect">
          <a:avLst/>
        </a:prstGeom>
        <a:blipFill>
          <a:blip xmlns:r="http://schemas.openxmlformats.org/officeDocument/2006/relationships" r:embed="rId13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4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rgbClr r="0" g="0" b="0"/>
        </a:lnRef>
        <a:fillRef idx="1">
          <a:scrgbClr r="0" g="0" b="0"/>
        </a:fillRef>
        <a:effectRef idx="0">
          <a:schemeClr val="bg1"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1</xdr:col>
      <xdr:colOff>157620</xdr:colOff>
      <xdr:row>1</xdr:row>
      <xdr:rowOff>20460</xdr:rowOff>
    </xdr:from>
    <xdr:to>
      <xdr:col>4</xdr:col>
      <xdr:colOff>57350</xdr:colOff>
      <xdr:row>9</xdr:row>
      <xdr:rowOff>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6AA099C9-E2DB-45BE-BB43-FD02B833F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0100" y="195720"/>
          <a:ext cx="1934270" cy="1381620"/>
        </a:xfrm>
        <a:prstGeom prst="rect">
          <a:avLst/>
        </a:prstGeom>
      </xdr:spPr>
    </xdr:pic>
    <xdr:clientData/>
  </xdr:twoCellAnchor>
  <xdr:oneCellAnchor>
    <xdr:from>
      <xdr:col>2</xdr:col>
      <xdr:colOff>451404</xdr:colOff>
      <xdr:row>1</xdr:row>
      <xdr:rowOff>68580</xdr:rowOff>
    </xdr:from>
    <xdr:ext cx="10658556" cy="741165"/>
    <xdr:sp macro="" textlink="">
      <xdr:nvSpPr>
        <xdr:cNvPr id="13" name="Rectángulo 12">
          <a:extLst>
            <a:ext uri="{FF2B5EF4-FFF2-40B4-BE49-F238E27FC236}">
              <a16:creationId xmlns:a16="http://schemas.microsoft.com/office/drawing/2014/main" id="{B9CCB31E-B988-446B-9C36-2A9E76C399CC}"/>
            </a:ext>
          </a:extLst>
        </xdr:cNvPr>
        <xdr:cNvSpPr/>
      </xdr:nvSpPr>
      <xdr:spPr>
        <a:xfrm>
          <a:off x="2036364" y="243840"/>
          <a:ext cx="10658556" cy="74116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400" b="1" cap="none" spc="0">
              <a:ln w="0"/>
              <a:solidFill>
                <a:schemeClr val="bg2">
                  <a:lumMod val="50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Consolidado Riesgos Sapiencia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299357</xdr:colOff>
      <xdr:row>0</xdr:row>
      <xdr:rowOff>0</xdr:rowOff>
    </xdr:from>
    <xdr:to>
      <xdr:col>4</xdr:col>
      <xdr:colOff>482872</xdr:colOff>
      <xdr:row>1</xdr:row>
      <xdr:rowOff>332043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5D552F-47A3-4215-BC27-A27407916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3678" y="0"/>
          <a:ext cx="891087" cy="7266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244928</xdr:colOff>
      <xdr:row>0</xdr:row>
      <xdr:rowOff>0</xdr:rowOff>
    </xdr:from>
    <xdr:to>
      <xdr:col>4</xdr:col>
      <xdr:colOff>428443</xdr:colOff>
      <xdr:row>1</xdr:row>
      <xdr:rowOff>332043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2184DA5-E973-487A-B7EB-62227DDDC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49" y="0"/>
          <a:ext cx="891087" cy="7266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390524</xdr:colOff>
      <xdr:row>0</xdr:row>
      <xdr:rowOff>0</xdr:rowOff>
    </xdr:from>
    <xdr:to>
      <xdr:col>4</xdr:col>
      <xdr:colOff>539749</xdr:colOff>
      <xdr:row>1</xdr:row>
      <xdr:rowOff>334764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C7AB003-F39A-4E84-B3FD-F06F0916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2604" y="0"/>
          <a:ext cx="873125" cy="72338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217715</xdr:colOff>
      <xdr:row>0</xdr:row>
      <xdr:rowOff>0</xdr:rowOff>
    </xdr:from>
    <xdr:to>
      <xdr:col>4</xdr:col>
      <xdr:colOff>401230</xdr:colOff>
      <xdr:row>1</xdr:row>
      <xdr:rowOff>332043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BB88FAE-B423-45C0-A048-FC5C430D2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2036" y="0"/>
          <a:ext cx="891087" cy="7266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394608</xdr:colOff>
      <xdr:row>0</xdr:row>
      <xdr:rowOff>0</xdr:rowOff>
    </xdr:from>
    <xdr:to>
      <xdr:col>4</xdr:col>
      <xdr:colOff>578123</xdr:colOff>
      <xdr:row>1</xdr:row>
      <xdr:rowOff>332043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DE0734A-768D-407A-BD4E-8030C25E1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8929" y="0"/>
          <a:ext cx="891087" cy="7266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312965</xdr:colOff>
      <xdr:row>0</xdr:row>
      <xdr:rowOff>0</xdr:rowOff>
    </xdr:from>
    <xdr:to>
      <xdr:col>4</xdr:col>
      <xdr:colOff>496480</xdr:colOff>
      <xdr:row>1</xdr:row>
      <xdr:rowOff>332043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3B2A626-C84A-4264-B46F-D81F4215F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7286" y="0"/>
          <a:ext cx="891087" cy="7266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340178</xdr:colOff>
      <xdr:row>0</xdr:row>
      <xdr:rowOff>0</xdr:rowOff>
    </xdr:from>
    <xdr:to>
      <xdr:col>4</xdr:col>
      <xdr:colOff>523693</xdr:colOff>
      <xdr:row>1</xdr:row>
      <xdr:rowOff>332043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B21DF5-E50E-42BF-BEE0-46F0A28D53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499" y="0"/>
          <a:ext cx="891087" cy="7266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993322</xdr:colOff>
      <xdr:row>0</xdr:row>
      <xdr:rowOff>0</xdr:rowOff>
    </xdr:from>
    <xdr:to>
      <xdr:col>3</xdr:col>
      <xdr:colOff>510087</xdr:colOff>
      <xdr:row>1</xdr:row>
      <xdr:rowOff>311632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A6FF85-71CF-4DE3-928D-057E39B37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679" y="0"/>
          <a:ext cx="891087" cy="7062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0</xdr:row>
      <xdr:rowOff>13607</xdr:rowOff>
    </xdr:from>
    <xdr:to>
      <xdr:col>4</xdr:col>
      <xdr:colOff>469265</xdr:colOff>
      <xdr:row>2</xdr:row>
      <xdr:rowOff>5471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96BE7C9-D64B-45BE-9039-E925F43722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0071" y="13607"/>
          <a:ext cx="891087" cy="726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312964</xdr:colOff>
      <xdr:row>0</xdr:row>
      <xdr:rowOff>13607</xdr:rowOff>
    </xdr:from>
    <xdr:to>
      <xdr:col>4</xdr:col>
      <xdr:colOff>496479</xdr:colOff>
      <xdr:row>2</xdr:row>
      <xdr:rowOff>5471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28BD679-66AC-4D74-A9F4-603DD6999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7285" y="13607"/>
          <a:ext cx="891087" cy="7266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0</xdr:row>
      <xdr:rowOff>9525</xdr:rowOff>
    </xdr:from>
    <xdr:to>
      <xdr:col>4</xdr:col>
      <xdr:colOff>545465</xdr:colOff>
      <xdr:row>2</xdr:row>
      <xdr:rowOff>1389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CBABAC4-6F7D-407B-973B-1F7104467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8315" y="11430"/>
          <a:ext cx="907415" cy="7233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105833</xdr:colOff>
      <xdr:row>0</xdr:row>
      <xdr:rowOff>0</xdr:rowOff>
    </xdr:from>
    <xdr:to>
      <xdr:col>4</xdr:col>
      <xdr:colOff>287836</xdr:colOff>
      <xdr:row>1</xdr:row>
      <xdr:rowOff>335067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8F782C-9820-40AB-B0C6-45F1C032C0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66" y="0"/>
          <a:ext cx="891087" cy="7266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0</xdr:row>
      <xdr:rowOff>0</xdr:rowOff>
    </xdr:from>
    <xdr:to>
      <xdr:col>4</xdr:col>
      <xdr:colOff>643678</xdr:colOff>
      <xdr:row>1</xdr:row>
      <xdr:rowOff>334764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25BA873-EF87-4793-9B80-5B1C77E85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2605" y="0"/>
          <a:ext cx="977053" cy="72338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514350</xdr:colOff>
      <xdr:row>0</xdr:row>
      <xdr:rowOff>19050</xdr:rowOff>
    </xdr:from>
    <xdr:to>
      <xdr:col>4</xdr:col>
      <xdr:colOff>492443</xdr:colOff>
      <xdr:row>1</xdr:row>
      <xdr:rowOff>287655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60EB5D1-6CEF-4CB9-ACA7-6D880D2D23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0715" y="15240"/>
          <a:ext cx="701993" cy="6572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219074</xdr:colOff>
      <xdr:row>0</xdr:row>
      <xdr:rowOff>0</xdr:rowOff>
    </xdr:from>
    <xdr:to>
      <xdr:col>4</xdr:col>
      <xdr:colOff>499320</xdr:colOff>
      <xdr:row>2</xdr:row>
      <xdr:rowOff>21676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6B29123-39BA-40D1-830C-35CB23028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7344" y="0"/>
          <a:ext cx="1004146" cy="75319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367393</xdr:colOff>
      <xdr:row>0</xdr:row>
      <xdr:rowOff>40821</xdr:rowOff>
    </xdr:from>
    <xdr:to>
      <xdr:col>4</xdr:col>
      <xdr:colOff>550908</xdr:colOff>
      <xdr:row>2</xdr:row>
      <xdr:rowOff>32685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7A1CBA7-D143-4DA4-B5FE-A4920143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1714" y="40821"/>
          <a:ext cx="891087" cy="726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ren/Documents/Sapiencia/Riesgos%20e%20indicadores/Consolidado%20Riesgos%202020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Riesgos/Riesgos%20Fondos%20rev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ren/Documents/Sapiencia/Riesgos%20e%20indicadores/Cartera_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1.%20Riesgos\2019\10.%20Gesti&#243;n%20Document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11.%20Riesgos\2019\Formulaci&#243;n\12.%20SS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1.%20Riesgos\2019\Copia%20de%20Riesgos%20Auditor&#237;a%20Interna%20-%202019(908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Riesgos Totales"/>
      <sheetName val="Direccionamiento estratégico"/>
      <sheetName val="Gestión Comunicaciones"/>
      <sheetName val="Gestión y Mejora de Calidad"/>
      <sheetName val="Atención al Ciudadano"/>
      <sheetName val="Administrativa-Contratación"/>
      <sheetName val="Administrativa"/>
      <sheetName val="Gestión Financiera"/>
      <sheetName val="Cartera"/>
      <sheetName val="Talento Humano"/>
      <sheetName val="Gestión Documental"/>
      <sheetName val="Gestión Jurídica"/>
      <sheetName val="Sistemas de Información"/>
      <sheetName val="Acceso y permanencia ES"/>
      <sheetName val="SST"/>
      <sheetName val="Auditoría Interna"/>
      <sheetName val="Riesgos Corrup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Cartera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T"/>
      <sheetName val="Listas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Lorena Guarin Herrera" id="{0F7C6EF6-C215-4AAC-9918-B4379FC5063F}" userId="d765a5d2312eb10b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2" dT="2020-05-07T17:06:43.28" personId="{0F7C6EF6-C215-4AAC-9918-B4379FC5063F}" id="{B2843EA5-B0BF-43E9-B3F9-1CC316B9E95C}">
    <text>Confirmar baja ejecución con informes de Contraloría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B6283-834B-4557-ADB9-5260E8F89E7D}">
  <dimension ref="C12:M33"/>
  <sheetViews>
    <sheetView showGridLines="0" showRowColHeaders="0" tabSelected="1" workbookViewId="0">
      <selection activeCell="E11" sqref="E11"/>
    </sheetView>
  </sheetViews>
  <sheetFormatPr baseColWidth="10" defaultColWidth="11.5703125" defaultRowHeight="15" x14ac:dyDescent="0.2"/>
  <cols>
    <col min="1" max="2" width="11.5703125" style="46"/>
    <col min="3" max="3" width="14.85546875" style="41" customWidth="1"/>
    <col min="4" max="4" width="3.28515625" style="41" customWidth="1"/>
    <col min="5" max="5" width="34.28515625" style="46" customWidth="1"/>
    <col min="6" max="12" width="13.7109375" style="46" customWidth="1"/>
    <col min="13" max="16384" width="11.5703125" style="46"/>
  </cols>
  <sheetData>
    <row r="12" spans="3:13" s="42" customFormat="1" x14ac:dyDescent="0.25">
      <c r="C12" s="41"/>
      <c r="D12" s="41"/>
      <c r="F12" s="41" t="s">
        <v>34</v>
      </c>
      <c r="G12" s="41" t="s">
        <v>57</v>
      </c>
      <c r="H12" s="41" t="s">
        <v>87</v>
      </c>
      <c r="I12" s="41" t="s">
        <v>84</v>
      </c>
      <c r="J12" s="66" t="s">
        <v>71</v>
      </c>
      <c r="K12" s="41" t="s">
        <v>85</v>
      </c>
      <c r="L12" s="41" t="s">
        <v>86</v>
      </c>
      <c r="M12" s="41" t="s">
        <v>88</v>
      </c>
    </row>
    <row r="13" spans="3:13" s="42" customFormat="1" x14ac:dyDescent="0.25">
      <c r="C13" s="41"/>
      <c r="D13" s="41"/>
      <c r="F13" s="49"/>
      <c r="G13" s="49"/>
      <c r="H13" s="49"/>
      <c r="I13" s="49"/>
      <c r="J13" s="49"/>
      <c r="K13" s="49"/>
      <c r="L13" s="49"/>
      <c r="M13" s="49"/>
    </row>
    <row r="14" spans="3:13" x14ac:dyDescent="0.2">
      <c r="C14" s="67" t="s">
        <v>346</v>
      </c>
      <c r="D14" s="43"/>
      <c r="E14" s="44" t="s">
        <v>0</v>
      </c>
      <c r="F14" s="50">
        <f>COUNTIF('Direccionamiento estratégico'!$C$11:$D$16,Consolidado!F12)</f>
        <v>3</v>
      </c>
      <c r="G14" s="50">
        <f>COUNTIF('Direccionamiento estratégico'!$C$11:$D$16,Consolidado!G12)</f>
        <v>2</v>
      </c>
      <c r="H14" s="50">
        <f>COUNTIF('Direccionamiento estratégico'!$C$11:$D$16,Consolidado!H12)</f>
        <v>0</v>
      </c>
      <c r="I14" s="50">
        <f>COUNTIF('Direccionamiento estratégico'!$C$11:$D$16,Consolidado!I12)</f>
        <v>0</v>
      </c>
      <c r="J14" s="50">
        <f>COUNTIF('Direccionamiento estratégico'!$C$11:$D$16,Consolidado!J12)</f>
        <v>1</v>
      </c>
      <c r="K14" s="50">
        <f>COUNTIF('Direccionamiento estratégico'!$C$11:$D$16,Consolidado!K12)</f>
        <v>0</v>
      </c>
      <c r="L14" s="50">
        <f>COUNTIF('Direccionamiento estratégico'!$C$11:$D$16,Consolidado!L12)</f>
        <v>0</v>
      </c>
      <c r="M14" s="49">
        <f>SUM(F14:L14)</f>
        <v>6</v>
      </c>
    </row>
    <row r="15" spans="3:13" x14ac:dyDescent="0.2">
      <c r="C15" s="67"/>
      <c r="D15" s="43"/>
      <c r="E15" s="44" t="s">
        <v>1</v>
      </c>
      <c r="F15" s="50">
        <f>COUNTIF('Gestión de comunicaciones'!$C$11:$D$14,Consolidado!F12)</f>
        <v>1</v>
      </c>
      <c r="G15" s="50">
        <f>COUNTIF('Gestión de comunicaciones'!$C$11:$D$14,Consolidado!G12)</f>
        <v>0</v>
      </c>
      <c r="H15" s="50">
        <f>COUNTIF('Gestión de comunicaciones'!$C$11:$D$14,Consolidado!H12)</f>
        <v>0</v>
      </c>
      <c r="I15" s="50">
        <f>COUNTIF('Gestión de comunicaciones'!$C$11:$D$14,Consolidado!I12)</f>
        <v>0</v>
      </c>
      <c r="J15" s="50">
        <f>COUNTIF('Gestión de comunicaciones'!$C$11:$D$14,Consolidado!J12)</f>
        <v>1</v>
      </c>
      <c r="K15" s="50">
        <f>COUNTIF('Gestión de comunicaciones'!$C$11:$D$14,Consolidado!K12)</f>
        <v>1</v>
      </c>
      <c r="L15" s="50">
        <f>COUNTIF('Gestión de comunicaciones'!$C$11:$D$14,Consolidado!L12)</f>
        <v>1</v>
      </c>
      <c r="M15" s="49">
        <f t="shared" ref="M15:M31" si="0">SUM(F15:L15)</f>
        <v>4</v>
      </c>
    </row>
    <row r="16" spans="3:13" x14ac:dyDescent="0.2">
      <c r="C16" s="67"/>
      <c r="D16" s="43"/>
      <c r="E16" s="44" t="s">
        <v>127</v>
      </c>
      <c r="F16" s="50">
        <f>COUNTIF('Gestión y Mejora de Calidad'!$C$11:$D$12,Consolidado!F12)</f>
        <v>0</v>
      </c>
      <c r="G16" s="50">
        <f>COUNTIF('Gestión y Mejora de Calidad'!$C$11:$D$12,Consolidado!G12)</f>
        <v>2</v>
      </c>
      <c r="H16" s="50">
        <f>COUNTIF('Gestión y Mejora de Calidad'!$C$11:$D$12,Consolidado!H12)</f>
        <v>0</v>
      </c>
      <c r="I16" s="50">
        <f>COUNTIF('Gestión y Mejora de Calidad'!$C$11:$D$12,Consolidado!I12)</f>
        <v>0</v>
      </c>
      <c r="J16" s="50">
        <f>COUNTIF('Gestión y Mejora de Calidad'!$C$11:$D$12,Consolidado!J12)</f>
        <v>0</v>
      </c>
      <c r="K16" s="50">
        <f>COUNTIF('Gestión y Mejora de Calidad'!$C$11:$D$12,Consolidado!K12)</f>
        <v>0</v>
      </c>
      <c r="L16" s="50">
        <f>COUNTIF('Gestión y Mejora de Calidad'!$C$11:$D$12,Consolidado!L12)</f>
        <v>0</v>
      </c>
      <c r="M16" s="49">
        <f t="shared" si="0"/>
        <v>2</v>
      </c>
    </row>
    <row r="17" spans="3:13" x14ac:dyDescent="0.2">
      <c r="F17" s="50"/>
      <c r="G17" s="50"/>
      <c r="H17" s="50"/>
      <c r="I17" s="50"/>
      <c r="J17" s="50"/>
      <c r="K17" s="50"/>
      <c r="L17" s="50"/>
      <c r="M17" s="49"/>
    </row>
    <row r="18" spans="3:13" x14ac:dyDescent="0.2">
      <c r="C18" s="68" t="s">
        <v>347</v>
      </c>
      <c r="D18" s="43"/>
      <c r="E18" s="44" t="s">
        <v>2</v>
      </c>
      <c r="F18" s="50">
        <f>COUNTIF('Atención al Ciudadano'!$C$11:$D$13,Consolidado!F12)</f>
        <v>0</v>
      </c>
      <c r="G18" s="50">
        <f>COUNTIF('Atención al Ciudadano'!$C$11:$D$13,Consolidado!G12)</f>
        <v>0</v>
      </c>
      <c r="H18" s="50">
        <f>COUNTIF('Atención al Ciudadano'!$C$11:$D$13,Consolidado!H12)</f>
        <v>0</v>
      </c>
      <c r="I18" s="50">
        <f>COUNTIF('Atención al Ciudadano'!$C$11:$D$13,Consolidado!I12)</f>
        <v>0</v>
      </c>
      <c r="J18" s="50">
        <f>COUNTIF('Atención al Ciudadano'!$C$11:$D$13,Consolidado!J12)</f>
        <v>0</v>
      </c>
      <c r="K18" s="50">
        <f>COUNTIF('Atención al Ciudadano'!$C$11:$D$13,Consolidado!K12)</f>
        <v>1</v>
      </c>
      <c r="L18" s="50">
        <f>COUNTIF('Atención al Ciudadano'!$C$11:$D$13,Consolidado!L12)</f>
        <v>2</v>
      </c>
      <c r="M18" s="49">
        <f t="shared" si="0"/>
        <v>3</v>
      </c>
    </row>
    <row r="19" spans="3:13" x14ac:dyDescent="0.2">
      <c r="C19" s="68"/>
      <c r="D19" s="43"/>
      <c r="E19" s="44" t="s">
        <v>128</v>
      </c>
      <c r="F19" s="50">
        <f>COUNTIF('Acceso y permanencia ES'!$C$11:$D$22,Consolidado!F12)</f>
        <v>0</v>
      </c>
      <c r="G19" s="50">
        <f>COUNTIF('Acceso y permanencia ES'!$C$11:$D$22,Consolidado!G12)</f>
        <v>9</v>
      </c>
      <c r="H19" s="50">
        <f>COUNTIF('Acceso y permanencia ES'!$C$11:$D$22,Consolidado!H12)</f>
        <v>1</v>
      </c>
      <c r="I19" s="50">
        <f>COUNTIF('Acceso y permanencia ES'!$C$11:$D$22,Consolidado!I12)</f>
        <v>0</v>
      </c>
      <c r="J19" s="50">
        <f>COUNTIF('Acceso y permanencia ES'!$C$11:$D$22,Consolidado!J12)</f>
        <v>1</v>
      </c>
      <c r="K19" s="50">
        <f>COUNTIF('Acceso y permanencia ES'!$C$11:$D$22,Consolidado!K12)</f>
        <v>1</v>
      </c>
      <c r="L19" s="50">
        <f>COUNTIF('Acceso y permanencia ES'!$C$11:$D$22,Consolidado!L12)</f>
        <v>0</v>
      </c>
      <c r="M19" s="49">
        <f t="shared" si="0"/>
        <v>12</v>
      </c>
    </row>
    <row r="20" spans="3:13" x14ac:dyDescent="0.2">
      <c r="F20" s="50"/>
      <c r="G20" s="50"/>
      <c r="H20" s="50"/>
      <c r="I20" s="50"/>
      <c r="J20" s="50"/>
      <c r="K20" s="50"/>
      <c r="L20" s="50"/>
      <c r="M20" s="49"/>
    </row>
    <row r="21" spans="3:13" ht="13.9" customHeight="1" x14ac:dyDescent="0.2">
      <c r="C21" s="70" t="s">
        <v>348</v>
      </c>
      <c r="D21" s="47"/>
      <c r="E21" s="44" t="s">
        <v>3</v>
      </c>
      <c r="F21" s="50">
        <f>COUNTIF('Administrativa-Contratación'!$C$11:$D$18,Consolidado!F12)</f>
        <v>0</v>
      </c>
      <c r="G21" s="50">
        <f>COUNTIF('Administrativa-Contratación'!$C$11:$D$18,Consolidado!G12)</f>
        <v>3</v>
      </c>
      <c r="H21" s="50">
        <f>COUNTIF('Administrativa-Contratación'!$C$11:$D$18,Consolidado!H12)</f>
        <v>0</v>
      </c>
      <c r="I21" s="50">
        <f>COUNTIF('Administrativa-Contratación'!$C$11:$D$18,Consolidado!I12)</f>
        <v>0</v>
      </c>
      <c r="J21" s="50">
        <f>COUNTIF('Administrativa-Contratación'!$C$11:$D$18,Consolidado!J12)</f>
        <v>2</v>
      </c>
      <c r="K21" s="50">
        <f>COUNTIF('Administrativa-Contratación'!$C$11:$D$18,Consolidado!K12)</f>
        <v>0</v>
      </c>
      <c r="L21" s="50">
        <f>COUNTIF('Administrativa-Contratación'!$C$11:$D$18,Consolidado!L12)</f>
        <v>2</v>
      </c>
      <c r="M21" s="49">
        <f t="shared" si="0"/>
        <v>7</v>
      </c>
    </row>
    <row r="22" spans="3:13" x14ac:dyDescent="0.2">
      <c r="C22" s="70"/>
      <c r="D22" s="47"/>
      <c r="E22" s="44" t="s">
        <v>4</v>
      </c>
      <c r="F22" s="50">
        <f>COUNTIF(Administrativa!$C$11:$D$14,Consolidado!F12)</f>
        <v>0</v>
      </c>
      <c r="G22" s="50">
        <f>COUNTIF(Administrativa!$C$11:$D$14,Consolidado!G12)</f>
        <v>1</v>
      </c>
      <c r="H22" s="50">
        <f>COUNTIF(Administrativa!$C$11:$D$14,Consolidado!H12)</f>
        <v>0</v>
      </c>
      <c r="I22" s="50">
        <f>COUNTIF(Administrativa!$C$11:$D$14,Consolidado!I12)</f>
        <v>0</v>
      </c>
      <c r="J22" s="50">
        <f>COUNTIF(Administrativa!$C$11:$D$14,Consolidado!J12)+1</f>
        <v>2</v>
      </c>
      <c r="K22" s="50">
        <f>COUNTIF(Administrativa!$C$11:$D$14,Consolidado!K12)</f>
        <v>0</v>
      </c>
      <c r="L22" s="50">
        <f>COUNTIF(Administrativa!$C$11:$D$14,Consolidado!L12)</f>
        <v>1</v>
      </c>
      <c r="M22" s="49">
        <f>SUM(F22:L22)</f>
        <v>4</v>
      </c>
    </row>
    <row r="23" spans="3:13" x14ac:dyDescent="0.2">
      <c r="C23" s="70"/>
      <c r="D23" s="47"/>
      <c r="E23" s="44" t="s">
        <v>5</v>
      </c>
      <c r="F23" s="50">
        <f>COUNTIF('Gestión Financiera'!$C$11:$D$16,Consolidado!F12)</f>
        <v>1</v>
      </c>
      <c r="G23" s="50">
        <f>COUNTIF('Gestión Financiera'!$C$11:$D$16,Consolidado!G12)</f>
        <v>2</v>
      </c>
      <c r="H23" s="50">
        <f>COUNTIF('Gestión Financiera'!$C$11:$D$16,Consolidado!H12)</f>
        <v>1</v>
      </c>
      <c r="I23" s="50">
        <f>COUNTIF('Gestión Financiera'!$C$11:$D$16,Consolidado!I12)</f>
        <v>0</v>
      </c>
      <c r="J23" s="50">
        <f>COUNTIF('Gestión Financiera'!$C$11:$D$16,Consolidado!J12)</f>
        <v>2</v>
      </c>
      <c r="K23" s="50">
        <f>COUNTIF('Gestión Financiera'!$C$11:$D$16,Consolidado!K12)</f>
        <v>0</v>
      </c>
      <c r="L23" s="50">
        <f>COUNTIF('Gestión Financiera'!$C$11:$D$16,Consolidado!L12)</f>
        <v>0</v>
      </c>
      <c r="M23" s="49">
        <f t="shared" si="0"/>
        <v>6</v>
      </c>
    </row>
    <row r="24" spans="3:13" x14ac:dyDescent="0.2">
      <c r="C24" s="70"/>
      <c r="D24" s="47"/>
      <c r="E24" s="44" t="s">
        <v>6</v>
      </c>
      <c r="F24" s="50">
        <f>COUNTIF('Gestión Financiera Cartera'!$C$11:$D$13,Consolidado!F12)</f>
        <v>0</v>
      </c>
      <c r="G24" s="50">
        <f>COUNTIF('Gestión Financiera Cartera'!$C$11:$D$13,Consolidado!G12)</f>
        <v>2</v>
      </c>
      <c r="H24" s="50">
        <f>COUNTIF('Gestión Financiera Cartera'!$C$11:$D$13,Consolidado!H12)</f>
        <v>0</v>
      </c>
      <c r="I24" s="50">
        <f>COUNTIF('Gestión Financiera Cartera'!$C$11:$D$13,Consolidado!I12)</f>
        <v>1</v>
      </c>
      <c r="J24" s="50">
        <f>COUNTIF('Gestión Financiera Cartera'!$C$11:$D$13,Consolidado!J12)</f>
        <v>0</v>
      </c>
      <c r="K24" s="50">
        <f>COUNTIF('Gestión Financiera Cartera'!$C$11:$D$13,Consolidado!K12)</f>
        <v>0</v>
      </c>
      <c r="L24" s="50">
        <f>COUNTIF('Gestión Financiera Cartera'!$C$11:$D$13,Consolidado!L12)</f>
        <v>0</v>
      </c>
      <c r="M24" s="49">
        <f t="shared" si="0"/>
        <v>3</v>
      </c>
    </row>
    <row r="25" spans="3:13" x14ac:dyDescent="0.2">
      <c r="C25" s="70"/>
      <c r="D25" s="47"/>
      <c r="E25" s="44" t="s">
        <v>7</v>
      </c>
      <c r="F25" s="50">
        <f>COUNTIF('Talento Humano'!$C$11:$D$13,Consolidado!F12)</f>
        <v>1</v>
      </c>
      <c r="G25" s="50">
        <f>COUNTIF('Talento Humano'!$C$11:$D$13,Consolidado!G12)</f>
        <v>0</v>
      </c>
      <c r="H25" s="50">
        <f>COUNTIF('Talento Humano'!$C$11:$D$13,Consolidado!H12)</f>
        <v>0</v>
      </c>
      <c r="I25" s="50">
        <f>COUNTIF('Talento Humano'!$C$11:$D$13,Consolidado!I12)</f>
        <v>0</v>
      </c>
      <c r="J25" s="50">
        <f>COUNTIF('Talento Humano'!$C$11:$D$13,Consolidado!J12)</f>
        <v>1</v>
      </c>
      <c r="K25" s="50">
        <f>COUNTIF('Talento Humano'!$C$11:$D$13,Consolidado!K12)</f>
        <v>0</v>
      </c>
      <c r="L25" s="50">
        <f>COUNTIF('Talento Humano'!$C$11:$D$13,Consolidado!L12)</f>
        <v>1</v>
      </c>
      <c r="M25" s="49">
        <f t="shared" si="0"/>
        <v>3</v>
      </c>
    </row>
    <row r="26" spans="3:13" x14ac:dyDescent="0.2">
      <c r="C26" s="70"/>
      <c r="D26" s="47"/>
      <c r="E26" s="44" t="s">
        <v>8</v>
      </c>
      <c r="F26" s="50">
        <f>COUNTIF('Gestión Documental'!$C$11:$D$14,Consolidado!F12)</f>
        <v>1</v>
      </c>
      <c r="G26" s="50">
        <f>COUNTIF('Gestión Documental'!$C$11:$D$14,Consolidado!G12)</f>
        <v>1</v>
      </c>
      <c r="H26" s="50">
        <f>COUNTIF('Gestión Documental'!$C$11:$D$14,Consolidado!H12)</f>
        <v>0</v>
      </c>
      <c r="I26" s="50">
        <f>COUNTIF('Gestión Documental'!$C$11:$D$14,Consolidado!I12)</f>
        <v>0</v>
      </c>
      <c r="J26" s="50">
        <f>COUNTIF('Gestión Documental'!$C$11:$D$14,Consolidado!J12)</f>
        <v>0</v>
      </c>
      <c r="K26" s="50">
        <f>COUNTIF('Gestión Documental'!$C$11:$D$14,Consolidado!K12)</f>
        <v>0</v>
      </c>
      <c r="L26" s="50">
        <f>COUNTIF('Gestión Documental'!$C$11:$D$14,Consolidado!L12)</f>
        <v>1</v>
      </c>
      <c r="M26" s="49">
        <f t="shared" si="0"/>
        <v>3</v>
      </c>
    </row>
    <row r="27" spans="3:13" x14ac:dyDescent="0.2">
      <c r="C27" s="70"/>
      <c r="D27" s="47"/>
      <c r="E27" s="44" t="s">
        <v>9</v>
      </c>
      <c r="F27" s="50">
        <f>COUNTIF('Gestión Jurídica'!$C$11:$D$35,Consolidado!F12)</f>
        <v>0</v>
      </c>
      <c r="G27" s="50">
        <f>COUNTIF('Gestión Jurídica'!$C$11:$D$35,Consolidado!G12)</f>
        <v>7</v>
      </c>
      <c r="H27" s="50">
        <f>COUNTIF('Gestión Jurídica'!$C$11:$D$35,Consolidado!H12)</f>
        <v>0</v>
      </c>
      <c r="I27" s="50">
        <f>COUNTIF('Gestión Jurídica'!$C$11:$D$35,Consolidado!I12)</f>
        <v>0</v>
      </c>
      <c r="J27" s="50">
        <f>COUNTIF('Gestión Jurídica'!$C$11:$D$35,Consolidado!J12)</f>
        <v>0</v>
      </c>
      <c r="K27" s="50">
        <f>COUNTIF('Gestión Jurídica'!$C$11:$D$35,Consolidado!K12)</f>
        <v>0</v>
      </c>
      <c r="L27" s="50">
        <f>COUNTIF('Gestión Jurídica'!$C$11:$D$35,Consolidado!L12)</f>
        <v>0</v>
      </c>
      <c r="M27" s="49">
        <f t="shared" si="0"/>
        <v>7</v>
      </c>
    </row>
    <row r="28" spans="3:13" x14ac:dyDescent="0.2">
      <c r="C28" s="70"/>
      <c r="D28" s="47"/>
      <c r="E28" s="44" t="s">
        <v>10</v>
      </c>
      <c r="F28" s="50">
        <f>COUNTIF('Sistemas de Información'!$C$11:$D$15,Consolidado!F12)</f>
        <v>0</v>
      </c>
      <c r="G28" s="50">
        <f>COUNTIF('Sistemas de Información'!$C$11:$D$15,Consolidado!G12)</f>
        <v>0</v>
      </c>
      <c r="H28" s="50">
        <f>COUNTIF('Sistemas de Información'!$C$11:$D$15,Consolidado!H12)</f>
        <v>0</v>
      </c>
      <c r="I28" s="50">
        <f>COUNTIF('Sistemas de Información'!$C$11:$D$15,Consolidado!I12)</f>
        <v>5</v>
      </c>
      <c r="J28" s="50">
        <f>COUNTIF('Sistemas de Información'!$C$11:$D$15,Consolidado!J12)</f>
        <v>0</v>
      </c>
      <c r="K28" s="50">
        <f>COUNTIF('Sistemas de Información'!$C$11:$D$15,Consolidado!K12)</f>
        <v>0</v>
      </c>
      <c r="L28" s="50">
        <f>COUNTIF('Sistemas de Información'!$C$11:$D$15,Consolidado!L12)</f>
        <v>0</v>
      </c>
      <c r="M28" s="49">
        <f t="shared" si="0"/>
        <v>5</v>
      </c>
    </row>
    <row r="29" spans="3:13" x14ac:dyDescent="0.2">
      <c r="C29" s="70"/>
      <c r="D29" s="47"/>
      <c r="E29" s="44" t="s">
        <v>479</v>
      </c>
      <c r="F29" s="50">
        <f>COUNTIF(SST!$C$11:$C$15,Consolidado!F12)</f>
        <v>0</v>
      </c>
      <c r="G29" s="50">
        <f>COUNTIF(SST!$C$11:$C$15,Consolidado!G12)</f>
        <v>0</v>
      </c>
      <c r="H29" s="50">
        <f>COUNTIF(SST!$C$11:$C$15,Consolidado!H12)</f>
        <v>0</v>
      </c>
      <c r="I29" s="50">
        <f>COUNTIF(SST!$C$11:$C$15,Consolidado!I12)</f>
        <v>0</v>
      </c>
      <c r="J29" s="50">
        <f>COUNTIF(SST!$C$11:$C$15,Consolidado!J12)</f>
        <v>0</v>
      </c>
      <c r="K29" s="50">
        <f>COUNTIF(SST!$C$11:$C$15,Consolidado!K12)</f>
        <v>0</v>
      </c>
      <c r="L29" s="50">
        <f>COUNTIF(SST!$C$11:$C$15,Consolidado!L12)</f>
        <v>2</v>
      </c>
      <c r="M29" s="49">
        <f t="shared" si="0"/>
        <v>2</v>
      </c>
    </row>
    <row r="30" spans="3:13" x14ac:dyDescent="0.2">
      <c r="F30" s="51"/>
      <c r="G30" s="51"/>
      <c r="H30" s="51"/>
      <c r="I30" s="51"/>
      <c r="J30" s="51"/>
      <c r="K30" s="51"/>
      <c r="L30" s="51"/>
      <c r="M30" s="49"/>
    </row>
    <row r="31" spans="3:13" x14ac:dyDescent="0.2">
      <c r="C31" s="48" t="s">
        <v>345</v>
      </c>
      <c r="E31" s="44" t="s">
        <v>11</v>
      </c>
      <c r="F31" s="50">
        <f>COUNTIF('Auditoría Interna'!$C$11:$D$13,Consolidado!F12)</f>
        <v>1</v>
      </c>
      <c r="G31" s="50">
        <f>COUNTIF('Auditoría Interna'!$C$11:$D$13,Consolidado!G12)</f>
        <v>0</v>
      </c>
      <c r="H31" s="50">
        <f>COUNTIF('Auditoría Interna'!$C$11:$D$13,Consolidado!H12)</f>
        <v>0</v>
      </c>
      <c r="I31" s="50">
        <f>COUNTIF('Auditoría Interna'!$C$11:$D$13,Consolidado!I12)</f>
        <v>0</v>
      </c>
      <c r="J31" s="50">
        <f>COUNTIF('Auditoría Interna'!$C$11:$D$13,Consolidado!J12)</f>
        <v>0</v>
      </c>
      <c r="K31" s="50">
        <f>COUNTIF('Auditoría Interna'!$C$11:$D$13,Consolidado!K12)</f>
        <v>0</v>
      </c>
      <c r="L31" s="50">
        <f>COUNTIF('Auditoría Interna'!$C$11:$D$13,Consolidado!L12)</f>
        <v>2</v>
      </c>
      <c r="M31" s="49">
        <f t="shared" si="0"/>
        <v>3</v>
      </c>
    </row>
    <row r="32" spans="3:13" x14ac:dyDescent="0.2">
      <c r="M32" s="45"/>
    </row>
    <row r="33" spans="3:13" x14ac:dyDescent="0.2">
      <c r="C33" s="69" t="s">
        <v>478</v>
      </c>
      <c r="D33" s="69"/>
      <c r="E33" s="69"/>
      <c r="F33" s="49">
        <f>SUM(F14:F31)</f>
        <v>8</v>
      </c>
      <c r="G33" s="49">
        <f t="shared" ref="G33:M33" si="1">SUM(G14:G31)</f>
        <v>29</v>
      </c>
      <c r="H33" s="49">
        <f t="shared" si="1"/>
        <v>2</v>
      </c>
      <c r="I33" s="49">
        <f t="shared" si="1"/>
        <v>6</v>
      </c>
      <c r="J33" s="49">
        <f t="shared" si="1"/>
        <v>10</v>
      </c>
      <c r="K33" s="49">
        <f t="shared" si="1"/>
        <v>3</v>
      </c>
      <c r="L33" s="49">
        <f t="shared" si="1"/>
        <v>12</v>
      </c>
      <c r="M33" s="49">
        <f t="shared" si="1"/>
        <v>70</v>
      </c>
    </row>
  </sheetData>
  <mergeCells count="4">
    <mergeCell ref="C14:C16"/>
    <mergeCell ref="C18:C19"/>
    <mergeCell ref="C33:E33"/>
    <mergeCell ref="C21:C29"/>
  </mergeCells>
  <hyperlinks>
    <hyperlink ref="E14" location="'Direccionamiento estratégico'!A1" display="Direccionamiento estratégico " xr:uid="{E15FB863-0548-435D-85A7-BD677F3D4B5B}"/>
    <hyperlink ref="E15" location="'Gestión de comunicaciones'!A1" display="Gestión de Comunicaciones " xr:uid="{93BF0CC4-0BFE-4B6E-849D-0827627DB900}"/>
    <hyperlink ref="E16" location="'Gestión y Mejora de Calidad'!A1" display="Gestión y mejora de la calidad" xr:uid="{07BCF44C-A2AC-45C9-B1D1-F910E26C26B8}"/>
    <hyperlink ref="E18" location="'Atención al Ciudadano'!A1" display="Atención a la Ciudadanía " xr:uid="{7BF54D19-A335-4DC3-9236-CC66971DFB63}"/>
    <hyperlink ref="E19" location="'Acceso y permanencia ES'!A1" display="Acceso y permanencia a la ES" xr:uid="{2587323E-C17C-4424-8426-25E36A280A07}"/>
    <hyperlink ref="E21" location="'Administrativa-Contratación'!A1" display="Gestión Administrativa-Contratación" xr:uid="{7AA23074-8DA5-489D-AD88-490F9A7B9FF0}"/>
    <hyperlink ref="E22" location="Administrativa!A1" display="Gestión Administrativa" xr:uid="{CAA6F0CB-0C70-49A6-A187-2178D0C238AC}"/>
    <hyperlink ref="E23" location="'Gestión Financiera'!A1" display="Gestión Financiera " xr:uid="{937A7ADB-B7C2-4C66-BF9E-9798F152CADD}"/>
    <hyperlink ref="E24" location="'Gestión Financiera Cartera'!A1" display="Gestión Financiera-Cartera" xr:uid="{8C516650-5ACA-41F4-AB8C-39EDDC84BB01}"/>
    <hyperlink ref="E25" location="'Talento Humano'!A1" display="Gestión del Talento Humano " xr:uid="{58EC330F-5D88-4A68-B27F-9593AEE45CDE}"/>
    <hyperlink ref="E26" location="'Gestión Documental'!A1" display="Gestión Documental " xr:uid="{324BB53A-2050-4EE5-8338-9B3E920CBE8C}"/>
    <hyperlink ref="E27" location="'Gestión Jurídica'!A1" display="Gestión Jurídica" xr:uid="{2F78573E-6DAB-4227-B88F-1077803CD22A}"/>
    <hyperlink ref="E28" location="'Sistemas de Información'!A1" display="Gestión Sistemas de Información" xr:uid="{FCB7E0B1-6864-4975-959B-58791A4F57DB}"/>
    <hyperlink ref="E29" location="SST!A1" display="SST" xr:uid="{3FC4BBC2-8AA4-4B0A-AA14-7A9AC22982FA}"/>
    <hyperlink ref="E31" location="'Auditoría Interna'!A1" display="Auditoría Interna " xr:uid="{71CAD9BB-9D49-4F88-B9E6-B356FD138C24}"/>
    <hyperlink ref="J12" location="'Riesgos Corrupción'!A1" display="Corrupción" xr:uid="{3EEE3D31-4E9F-41CC-8704-77645503127F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337EE-34B1-4698-8CED-E8B00E79A02D}">
  <dimension ref="B1:T21"/>
  <sheetViews>
    <sheetView showGridLines="0" zoomScale="70" zoomScaleNormal="70" workbookViewId="0">
      <selection activeCell="V11" sqref="V11"/>
    </sheetView>
  </sheetViews>
  <sheetFormatPr baseColWidth="10" defaultRowHeight="15" x14ac:dyDescent="0.25"/>
  <cols>
    <col min="1" max="1" width="2" customWidth="1"/>
    <col min="2" max="2" width="3.5703125" bestFit="1" customWidth="1"/>
    <col min="3" max="3" width="14.85546875" bestFit="1" customWidth="1"/>
    <col min="4" max="4" width="10.5703125" bestFit="1" customWidth="1"/>
    <col min="5" max="5" width="33.42578125" bestFit="1" customWidth="1"/>
    <col min="6" max="6" width="33.7109375" customWidth="1"/>
    <col min="7" max="7" width="25.5703125" customWidth="1"/>
    <col min="8" max="8" width="17.140625" customWidth="1"/>
    <col min="9" max="9" width="13.28515625" customWidth="1"/>
    <col min="10" max="10" width="8.7109375" customWidth="1"/>
    <col min="11" max="11" width="12.85546875" bestFit="1" customWidth="1"/>
    <col min="12" max="12" width="17.42578125" customWidth="1"/>
    <col min="13" max="13" width="32" customWidth="1"/>
    <col min="14" max="14" width="28.5703125" customWidth="1"/>
    <col min="15" max="15" width="18.140625" customWidth="1"/>
    <col min="16" max="16" width="20.140625" customWidth="1"/>
    <col min="17" max="17" width="17.140625" customWidth="1"/>
    <col min="19" max="19" width="9.140625" customWidth="1"/>
    <col min="20" max="20" width="13.7109375" customWidth="1"/>
  </cols>
  <sheetData>
    <row r="1" spans="2:20" ht="30.75" customHeight="1" x14ac:dyDescent="0.25">
      <c r="B1" s="89"/>
      <c r="C1" s="89"/>
      <c r="D1" s="89"/>
      <c r="E1" s="89"/>
      <c r="F1" s="90" t="s">
        <v>12</v>
      </c>
      <c r="G1" s="90"/>
      <c r="H1" s="90"/>
      <c r="I1" s="90"/>
      <c r="J1" s="90"/>
      <c r="K1" s="90"/>
      <c r="L1" s="90"/>
      <c r="M1" s="90"/>
      <c r="N1" s="90"/>
      <c r="O1" s="90"/>
      <c r="P1" s="90" t="s">
        <v>13</v>
      </c>
      <c r="Q1" s="90"/>
      <c r="R1" s="90"/>
    </row>
    <row r="2" spans="2:20" ht="27" customHeight="1" x14ac:dyDescent="0.25">
      <c r="B2" s="89"/>
      <c r="C2" s="89"/>
      <c r="D2" s="89"/>
      <c r="E2" s="89"/>
      <c r="F2" s="90"/>
      <c r="G2" s="90"/>
      <c r="H2" s="90"/>
      <c r="I2" s="90"/>
      <c r="J2" s="90"/>
      <c r="K2" s="90"/>
      <c r="L2" s="90"/>
      <c r="M2" s="90"/>
      <c r="N2" s="90"/>
      <c r="O2" s="90"/>
      <c r="P2" s="91" t="s">
        <v>14</v>
      </c>
      <c r="Q2" s="91"/>
      <c r="R2" s="91"/>
    </row>
    <row r="3" spans="2:20" x14ac:dyDescent="0.25">
      <c r="B3" s="90" t="s">
        <v>15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 t="s">
        <v>16</v>
      </c>
      <c r="Q3" s="90"/>
      <c r="R3" s="90"/>
    </row>
    <row r="4" spans="2:20" x14ac:dyDescent="0.25">
      <c r="B4" s="94"/>
      <c r="C4" s="94"/>
      <c r="D4" s="94"/>
      <c r="E4" s="94"/>
      <c r="F4" s="94"/>
      <c r="G4" s="94"/>
      <c r="I4" s="1"/>
      <c r="J4" s="2"/>
      <c r="K4" s="2"/>
      <c r="L4" s="2"/>
      <c r="P4" s="94" t="s">
        <v>17</v>
      </c>
      <c r="Q4" s="94"/>
      <c r="R4" s="94"/>
    </row>
    <row r="5" spans="2:20" x14ac:dyDescent="0.25">
      <c r="B5" s="3"/>
      <c r="C5" s="3"/>
      <c r="D5" s="3"/>
      <c r="E5" s="3"/>
      <c r="F5" s="3"/>
      <c r="G5" s="3"/>
      <c r="H5" s="1"/>
      <c r="I5" s="1"/>
      <c r="J5" s="2"/>
      <c r="K5" s="2"/>
      <c r="L5" s="2"/>
      <c r="M5" s="2"/>
    </row>
    <row r="6" spans="2:20" x14ac:dyDescent="0.25">
      <c r="B6" s="81" t="s">
        <v>15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3"/>
    </row>
    <row r="7" spans="2:20" x14ac:dyDescent="0.25"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6"/>
    </row>
    <row r="8" spans="2:20" x14ac:dyDescent="0.25">
      <c r="B8" s="79" t="s">
        <v>18</v>
      </c>
      <c r="C8" s="81" t="s">
        <v>19</v>
      </c>
      <c r="D8" s="83"/>
      <c r="E8" s="79" t="s">
        <v>20</v>
      </c>
      <c r="F8" s="79" t="s">
        <v>21</v>
      </c>
      <c r="G8" s="79" t="s">
        <v>22</v>
      </c>
      <c r="H8" s="79" t="s">
        <v>23</v>
      </c>
      <c r="I8" s="79"/>
      <c r="J8" s="79"/>
      <c r="K8" s="79"/>
      <c r="L8" s="78" t="s">
        <v>24</v>
      </c>
      <c r="M8" s="79" t="s">
        <v>25</v>
      </c>
      <c r="N8" s="79"/>
      <c r="O8" s="79"/>
      <c r="P8" s="79"/>
      <c r="Q8" s="79" t="s">
        <v>26</v>
      </c>
      <c r="R8" s="79"/>
      <c r="S8" s="79"/>
      <c r="T8" s="79"/>
    </row>
    <row r="9" spans="2:20" ht="24.75" customHeight="1" x14ac:dyDescent="0.25">
      <c r="B9" s="79"/>
      <c r="C9" s="87"/>
      <c r="D9" s="88"/>
      <c r="E9" s="79"/>
      <c r="F9" s="79"/>
      <c r="G9" s="79"/>
      <c r="H9" s="78" t="s">
        <v>27</v>
      </c>
      <c r="I9" s="79" t="s">
        <v>28</v>
      </c>
      <c r="J9" s="78" t="s">
        <v>29</v>
      </c>
      <c r="K9" s="78"/>
      <c r="L9" s="78"/>
      <c r="M9" s="79" t="s">
        <v>30</v>
      </c>
      <c r="N9" s="79" t="s">
        <v>31</v>
      </c>
      <c r="O9" s="79" t="s">
        <v>32</v>
      </c>
      <c r="P9" s="78" t="s">
        <v>33</v>
      </c>
      <c r="Q9" s="78" t="s">
        <v>27</v>
      </c>
      <c r="R9" s="79" t="s">
        <v>28</v>
      </c>
      <c r="S9" s="78" t="s">
        <v>29</v>
      </c>
      <c r="T9" s="78"/>
    </row>
    <row r="10" spans="2:20" ht="27" customHeight="1" x14ac:dyDescent="0.25">
      <c r="B10" s="79"/>
      <c r="C10" s="84"/>
      <c r="D10" s="86"/>
      <c r="E10" s="79"/>
      <c r="F10" s="79"/>
      <c r="G10" s="79"/>
      <c r="H10" s="78"/>
      <c r="I10" s="79"/>
      <c r="J10" s="78"/>
      <c r="K10" s="78"/>
      <c r="L10" s="78"/>
      <c r="M10" s="79"/>
      <c r="N10" s="79"/>
      <c r="O10" s="79"/>
      <c r="P10" s="78"/>
      <c r="Q10" s="78"/>
      <c r="R10" s="79"/>
      <c r="S10" s="78"/>
      <c r="T10" s="78"/>
    </row>
    <row r="11" spans="2:20" ht="221.25" customHeight="1" x14ac:dyDescent="0.25">
      <c r="B11" s="8">
        <v>1</v>
      </c>
      <c r="C11" s="92" t="s">
        <v>57</v>
      </c>
      <c r="D11" s="93"/>
      <c r="E11" s="40" t="s">
        <v>309</v>
      </c>
      <c r="F11" s="6" t="s">
        <v>310</v>
      </c>
      <c r="G11" s="6" t="s">
        <v>311</v>
      </c>
      <c r="H11" s="4">
        <v>1</v>
      </c>
      <c r="I11" s="4">
        <v>10</v>
      </c>
      <c r="J11" s="4">
        <f t="shared" ref="J11" si="0">H11*I11</f>
        <v>10</v>
      </c>
      <c r="K11" s="4" t="str">
        <f t="shared" ref="K11" si="1">IF(J11&lt;=5,"Aceptable", IF(J11&lt;=10,"Tolerable",IF(J11&lt;=20,"Moderado",IF(J11&lt;=40,"Importante","Inaceptable"))))</f>
        <v>Tolerable</v>
      </c>
      <c r="L11" s="8" t="s">
        <v>38</v>
      </c>
      <c r="M11" s="6" t="s">
        <v>312</v>
      </c>
      <c r="N11" s="6" t="s">
        <v>313</v>
      </c>
      <c r="O11" s="17"/>
      <c r="P11" s="6" t="s">
        <v>314</v>
      </c>
      <c r="Q11" s="4"/>
      <c r="R11" s="4"/>
      <c r="S11" s="4"/>
      <c r="T11" s="4"/>
    </row>
    <row r="12" spans="2:20" ht="210" x14ac:dyDescent="0.25">
      <c r="B12" s="36">
        <v>2</v>
      </c>
      <c r="C12" s="110" t="s">
        <v>57</v>
      </c>
      <c r="D12" s="110"/>
      <c r="E12" s="24" t="s">
        <v>326</v>
      </c>
      <c r="F12" s="37" t="s">
        <v>315</v>
      </c>
      <c r="G12" s="37" t="s">
        <v>316</v>
      </c>
      <c r="H12" s="4">
        <v>2</v>
      </c>
      <c r="I12" s="38">
        <v>20</v>
      </c>
      <c r="J12" s="4">
        <f>H12*I12</f>
        <v>40</v>
      </c>
      <c r="K12" s="4" t="str">
        <f>IF(J12&lt;=5,"Aceptable", IF(J12&lt;=10,"Tolerable",IF(J12&lt;=20,"Moderado",IF(J12&lt;=40,"Importante","Inaceptable"))))</f>
        <v>Importante</v>
      </c>
      <c r="L12" s="37" t="s">
        <v>38</v>
      </c>
      <c r="M12" s="37" t="s">
        <v>317</v>
      </c>
      <c r="N12" s="6" t="s">
        <v>318</v>
      </c>
      <c r="O12" s="17"/>
      <c r="P12" s="37" t="s">
        <v>319</v>
      </c>
      <c r="Q12" s="4"/>
      <c r="R12" s="4"/>
      <c r="S12" s="4"/>
      <c r="T12" s="4"/>
    </row>
    <row r="13" spans="2:20" ht="90" x14ac:dyDescent="0.25">
      <c r="B13" s="36">
        <v>3</v>
      </c>
      <c r="C13" s="111" t="s">
        <v>84</v>
      </c>
      <c r="D13" s="112"/>
      <c r="E13" s="40" t="s">
        <v>320</v>
      </c>
      <c r="F13" s="37" t="s">
        <v>321</v>
      </c>
      <c r="G13" s="37" t="s">
        <v>322</v>
      </c>
      <c r="H13" s="39">
        <v>2</v>
      </c>
      <c r="I13" s="39">
        <v>20</v>
      </c>
      <c r="J13" s="38">
        <f t="shared" ref="J13" si="2">H13*I13</f>
        <v>40</v>
      </c>
      <c r="K13" s="38" t="str">
        <f t="shared" ref="K13" si="3">IF(J13&lt;=5,"Aceptable", IF(J13&lt;=10,"Tolerable",IF(J13&lt;=20,"Moderado",IF(J13&lt;=40,"Importante","Inaceptable"))))</f>
        <v>Importante</v>
      </c>
      <c r="L13" s="36" t="s">
        <v>52</v>
      </c>
      <c r="M13" s="37" t="s">
        <v>323</v>
      </c>
      <c r="N13" s="37" t="s">
        <v>324</v>
      </c>
      <c r="O13" s="17"/>
      <c r="P13" s="37" t="s">
        <v>325</v>
      </c>
      <c r="Q13" s="4"/>
      <c r="R13" s="4"/>
      <c r="S13" s="38"/>
      <c r="T13" s="38"/>
    </row>
    <row r="14" spans="2:20" ht="15" customHeight="1" x14ac:dyDescent="0.25"/>
    <row r="15" spans="2:20" ht="15" customHeight="1" x14ac:dyDescent="0.25"/>
    <row r="16" spans="2:20" x14ac:dyDescent="0.25">
      <c r="B16" s="72" t="s">
        <v>78</v>
      </c>
      <c r="C16" s="73"/>
      <c r="D16" s="73"/>
      <c r="E16" s="73"/>
      <c r="F16" s="73"/>
      <c r="G16" s="74"/>
      <c r="H16" s="71" t="s">
        <v>79</v>
      </c>
      <c r="I16" s="71"/>
      <c r="J16" s="71"/>
      <c r="K16" s="71"/>
      <c r="L16" s="71"/>
      <c r="M16" s="71"/>
      <c r="N16" s="71" t="s">
        <v>80</v>
      </c>
      <c r="O16" s="71"/>
      <c r="P16" s="71"/>
      <c r="Q16" s="71"/>
      <c r="R16" s="71"/>
    </row>
    <row r="17" spans="2:18" x14ac:dyDescent="0.25">
      <c r="B17" s="72" t="s">
        <v>81</v>
      </c>
      <c r="C17" s="73"/>
      <c r="D17" s="73"/>
      <c r="E17" s="73"/>
      <c r="F17" s="73"/>
      <c r="G17" s="74"/>
      <c r="H17" s="75" t="s">
        <v>82</v>
      </c>
      <c r="I17" s="75"/>
      <c r="J17" s="75"/>
      <c r="K17" s="75"/>
      <c r="L17" s="75"/>
      <c r="M17" s="75"/>
      <c r="N17" s="75" t="s">
        <v>83</v>
      </c>
      <c r="O17" s="75"/>
      <c r="P17" s="75"/>
      <c r="Q17" s="75"/>
      <c r="R17" s="75"/>
    </row>
    <row r="21" spans="2:18" x14ac:dyDescent="0.25">
      <c r="E21" s="10"/>
      <c r="F21" s="10"/>
      <c r="G21" s="10"/>
    </row>
  </sheetData>
  <mergeCells count="37">
    <mergeCell ref="B1:E2"/>
    <mergeCell ref="F1:O2"/>
    <mergeCell ref="P1:R1"/>
    <mergeCell ref="P2:R2"/>
    <mergeCell ref="B3:O3"/>
    <mergeCell ref="P3:R3"/>
    <mergeCell ref="B4:G4"/>
    <mergeCell ref="P4:R4"/>
    <mergeCell ref="B6:T7"/>
    <mergeCell ref="B8:B10"/>
    <mergeCell ref="C8:D10"/>
    <mergeCell ref="E8:E10"/>
    <mergeCell ref="F8:F10"/>
    <mergeCell ref="G8:G10"/>
    <mergeCell ref="H8:K8"/>
    <mergeCell ref="L8:L10"/>
    <mergeCell ref="M8:P8"/>
    <mergeCell ref="Q8:T8"/>
    <mergeCell ref="H9:H10"/>
    <mergeCell ref="I9:I10"/>
    <mergeCell ref="J9:K10"/>
    <mergeCell ref="M9:M10"/>
    <mergeCell ref="S9:T10"/>
    <mergeCell ref="N9:N10"/>
    <mergeCell ref="O9:O10"/>
    <mergeCell ref="P9:P10"/>
    <mergeCell ref="B17:G17"/>
    <mergeCell ref="H17:M17"/>
    <mergeCell ref="N17:R17"/>
    <mergeCell ref="C11:D11"/>
    <mergeCell ref="C12:D12"/>
    <mergeCell ref="C13:D13"/>
    <mergeCell ref="B16:G16"/>
    <mergeCell ref="H16:M16"/>
    <mergeCell ref="N16:R16"/>
    <mergeCell ref="Q9:Q10"/>
    <mergeCell ref="R9:R10"/>
  </mergeCells>
  <conditionalFormatting sqref="H18 H14:H15">
    <cfRule type="cellIs" dxfId="776" priority="138" operator="equal">
      <formula>2</formula>
    </cfRule>
  </conditionalFormatting>
  <conditionalFormatting sqref="Q11:Q13 H11">
    <cfRule type="cellIs" dxfId="775" priority="135" operator="equal">
      <formula>1</formula>
    </cfRule>
    <cfRule type="cellIs" dxfId="774" priority="136" operator="equal">
      <formula>2</formula>
    </cfRule>
    <cfRule type="cellIs" dxfId="773" priority="137" operator="equal">
      <formula>3</formula>
    </cfRule>
  </conditionalFormatting>
  <conditionalFormatting sqref="R11:R13 I11">
    <cfRule type="cellIs" dxfId="772" priority="132" operator="equal">
      <formula>5</formula>
    </cfRule>
    <cfRule type="cellIs" dxfId="771" priority="133" operator="equal">
      <formula>10</formula>
    </cfRule>
    <cfRule type="cellIs" dxfId="770" priority="134" operator="equal">
      <formula>20</formula>
    </cfRule>
  </conditionalFormatting>
  <conditionalFormatting sqref="H13">
    <cfRule type="cellIs" dxfId="769" priority="129" operator="equal">
      <formula>1</formula>
    </cfRule>
    <cfRule type="cellIs" dxfId="768" priority="130" operator="equal">
      <formula>2</formula>
    </cfRule>
    <cfRule type="cellIs" dxfId="767" priority="131" operator="equal">
      <formula>3</formula>
    </cfRule>
  </conditionalFormatting>
  <conditionalFormatting sqref="I13">
    <cfRule type="cellIs" dxfId="766" priority="126" operator="equal">
      <formula>5</formula>
    </cfRule>
    <cfRule type="cellIs" dxfId="765" priority="127" operator="equal">
      <formula>10</formula>
    </cfRule>
    <cfRule type="cellIs" dxfId="764" priority="128" operator="equal">
      <formula>20</formula>
    </cfRule>
  </conditionalFormatting>
  <conditionalFormatting sqref="J11">
    <cfRule type="cellIs" dxfId="763" priority="109" operator="equal">
      <formula>20</formula>
    </cfRule>
    <cfRule type="cellIs" dxfId="762" priority="116" operator="equal">
      <formula>5</formula>
    </cfRule>
    <cfRule type="cellIs" dxfId="761" priority="117" operator="equal">
      <formula>5</formula>
    </cfRule>
    <cfRule type="cellIs" dxfId="760" priority="118" operator="equal">
      <formula>10</formula>
    </cfRule>
    <cfRule type="cellIs" dxfId="759" priority="119" operator="equal">
      <formula>10</formula>
    </cfRule>
    <cfRule type="cellIs" dxfId="758" priority="120" operator="equal">
      <formula>60</formula>
    </cfRule>
    <cfRule type="cellIs" dxfId="757" priority="121" operator="equal">
      <formula>40</formula>
    </cfRule>
    <cfRule type="cellIs" dxfId="756" priority="122" operator="equal">
      <formula>30</formula>
    </cfRule>
    <cfRule type="cellIs" dxfId="755" priority="123" operator="equal">
      <formula>15</formula>
    </cfRule>
    <cfRule type="cellIs" dxfId="754" priority="125" operator="equal">
      <formula>"15, 20, "</formula>
    </cfRule>
  </conditionalFormatting>
  <conditionalFormatting sqref="J11">
    <cfRule type="cellIs" dxfId="753" priority="124" operator="equal">
      <formula>15</formula>
    </cfRule>
  </conditionalFormatting>
  <conditionalFormatting sqref="K11">
    <cfRule type="containsText" dxfId="752" priority="110" operator="containsText" text="Inaceptable">
      <formula>NOT(ISERROR(SEARCH("Inaceptable",K11)))</formula>
    </cfRule>
    <cfRule type="containsText" dxfId="751" priority="111" operator="containsText" text="Importante">
      <formula>NOT(ISERROR(SEARCH("Importante",K11)))</formula>
    </cfRule>
    <cfRule type="containsText" dxfId="750" priority="112" operator="containsText" text="Moderado">
      <formula>NOT(ISERROR(SEARCH("Moderado",K11)))</formula>
    </cfRule>
    <cfRule type="containsText" dxfId="749" priority="113" operator="containsText" text="Tolerable">
      <formula>NOT(ISERROR(SEARCH("Tolerable",K11)))</formula>
    </cfRule>
    <cfRule type="containsText" dxfId="748" priority="114" operator="containsText" text="Aceptable">
      <formula>NOT(ISERROR(SEARCH("Aceptable",K11)))</formula>
    </cfRule>
    <cfRule type="containsText" dxfId="747" priority="115" operator="containsText" text="Inaceptable">
      <formula>NOT(ISERROR(SEARCH("Inaceptable",K11)))</formula>
    </cfRule>
  </conditionalFormatting>
  <conditionalFormatting sqref="J13">
    <cfRule type="cellIs" dxfId="746" priority="92" operator="equal">
      <formula>20</formula>
    </cfRule>
    <cfRule type="cellIs" dxfId="745" priority="99" operator="equal">
      <formula>5</formula>
    </cfRule>
    <cfRule type="cellIs" dxfId="744" priority="100" operator="equal">
      <formula>5</formula>
    </cfRule>
    <cfRule type="cellIs" dxfId="743" priority="101" operator="equal">
      <formula>10</formula>
    </cfRule>
    <cfRule type="cellIs" dxfId="742" priority="102" operator="equal">
      <formula>10</formula>
    </cfRule>
    <cfRule type="cellIs" dxfId="741" priority="103" operator="equal">
      <formula>60</formula>
    </cfRule>
    <cfRule type="cellIs" dxfId="740" priority="104" operator="equal">
      <formula>40</formula>
    </cfRule>
    <cfRule type="cellIs" dxfId="739" priority="105" operator="equal">
      <formula>30</formula>
    </cfRule>
    <cfRule type="cellIs" dxfId="738" priority="106" operator="equal">
      <formula>15</formula>
    </cfRule>
    <cfRule type="cellIs" dxfId="737" priority="108" operator="equal">
      <formula>"15, 20, "</formula>
    </cfRule>
  </conditionalFormatting>
  <conditionalFormatting sqref="J13">
    <cfRule type="cellIs" dxfId="736" priority="107" operator="equal">
      <formula>15</formula>
    </cfRule>
  </conditionalFormatting>
  <conditionalFormatting sqref="K13">
    <cfRule type="containsText" dxfId="735" priority="93" operator="containsText" text="Inaceptable">
      <formula>NOT(ISERROR(SEARCH("Inaceptable",K13)))</formula>
    </cfRule>
    <cfRule type="containsText" dxfId="734" priority="94" operator="containsText" text="Importante">
      <formula>NOT(ISERROR(SEARCH("Importante",K13)))</formula>
    </cfRule>
    <cfRule type="containsText" dxfId="733" priority="95" operator="containsText" text="Moderado">
      <formula>NOT(ISERROR(SEARCH("Moderado",K13)))</formula>
    </cfRule>
    <cfRule type="containsText" dxfId="732" priority="96" operator="containsText" text="Tolerable">
      <formula>NOT(ISERROR(SEARCH("Tolerable",K13)))</formula>
    </cfRule>
    <cfRule type="containsText" dxfId="731" priority="97" operator="containsText" text="Aceptable">
      <formula>NOT(ISERROR(SEARCH("Aceptable",K13)))</formula>
    </cfRule>
    <cfRule type="containsText" dxfId="730" priority="98" operator="containsText" text="Inaceptable">
      <formula>NOT(ISERROR(SEARCH("Inaceptable",K13)))</formula>
    </cfRule>
  </conditionalFormatting>
  <conditionalFormatting sqref="I12">
    <cfRule type="cellIs" dxfId="729" priority="89" operator="equal">
      <formula>5</formula>
    </cfRule>
    <cfRule type="cellIs" dxfId="728" priority="90" operator="equal">
      <formula>10</formula>
    </cfRule>
    <cfRule type="cellIs" dxfId="727" priority="91" operator="equal">
      <formula>20</formula>
    </cfRule>
  </conditionalFormatting>
  <conditionalFormatting sqref="H12">
    <cfRule type="cellIs" dxfId="726" priority="86" operator="equal">
      <formula>1</formula>
    </cfRule>
    <cfRule type="cellIs" dxfId="725" priority="87" operator="equal">
      <formula>2</formula>
    </cfRule>
    <cfRule type="cellIs" dxfId="724" priority="88" operator="equal">
      <formula>3</formula>
    </cfRule>
  </conditionalFormatting>
  <conditionalFormatting sqref="J12">
    <cfRule type="cellIs" dxfId="723" priority="69" operator="equal">
      <formula>20</formula>
    </cfRule>
    <cfRule type="cellIs" dxfId="722" priority="76" operator="equal">
      <formula>5</formula>
    </cfRule>
    <cfRule type="cellIs" dxfId="721" priority="77" operator="equal">
      <formula>5</formula>
    </cfRule>
    <cfRule type="cellIs" dxfId="720" priority="78" operator="equal">
      <formula>10</formula>
    </cfRule>
    <cfRule type="cellIs" dxfId="719" priority="79" operator="equal">
      <formula>10</formula>
    </cfRule>
    <cfRule type="cellIs" dxfId="718" priority="80" operator="equal">
      <formula>60</formula>
    </cfRule>
    <cfRule type="cellIs" dxfId="717" priority="81" operator="equal">
      <formula>40</formula>
    </cfRule>
    <cfRule type="cellIs" dxfId="716" priority="82" operator="equal">
      <formula>30</formula>
    </cfRule>
    <cfRule type="cellIs" dxfId="715" priority="83" operator="equal">
      <formula>15</formula>
    </cfRule>
    <cfRule type="cellIs" dxfId="714" priority="85" operator="equal">
      <formula>"15, 20, "</formula>
    </cfRule>
  </conditionalFormatting>
  <conditionalFormatting sqref="J12">
    <cfRule type="cellIs" dxfId="713" priority="84" operator="equal">
      <formula>15</formula>
    </cfRule>
  </conditionalFormatting>
  <conditionalFormatting sqref="K12">
    <cfRule type="containsText" dxfId="712" priority="70" operator="containsText" text="Inaceptable">
      <formula>NOT(ISERROR(SEARCH("Inaceptable",K12)))</formula>
    </cfRule>
    <cfRule type="containsText" dxfId="711" priority="71" operator="containsText" text="Importante">
      <formula>NOT(ISERROR(SEARCH("Importante",K12)))</formula>
    </cfRule>
    <cfRule type="containsText" dxfId="710" priority="72" operator="containsText" text="Moderado">
      <formula>NOT(ISERROR(SEARCH("Moderado",K12)))</formula>
    </cfRule>
    <cfRule type="containsText" dxfId="709" priority="73" operator="containsText" text="Tolerable">
      <formula>NOT(ISERROR(SEARCH("Tolerable",K12)))</formula>
    </cfRule>
    <cfRule type="containsText" dxfId="708" priority="74" operator="containsText" text="Aceptable">
      <formula>NOT(ISERROR(SEARCH("Aceptable",K12)))</formula>
    </cfRule>
    <cfRule type="containsText" dxfId="707" priority="75" operator="containsText" text="Inaceptable">
      <formula>NOT(ISERROR(SEARCH("Inaceptable",K12)))</formula>
    </cfRule>
  </conditionalFormatting>
  <conditionalFormatting sqref="S11">
    <cfRule type="cellIs" dxfId="706" priority="35" operator="equal">
      <formula>20</formula>
    </cfRule>
    <cfRule type="cellIs" dxfId="705" priority="42" operator="equal">
      <formula>5</formula>
    </cfRule>
    <cfRule type="cellIs" dxfId="704" priority="43" operator="equal">
      <formula>5</formula>
    </cfRule>
    <cfRule type="cellIs" dxfId="703" priority="44" operator="equal">
      <formula>10</formula>
    </cfRule>
    <cfRule type="cellIs" dxfId="702" priority="45" operator="equal">
      <formula>10</formula>
    </cfRule>
    <cfRule type="cellIs" dxfId="701" priority="46" operator="equal">
      <formula>60</formula>
    </cfRule>
    <cfRule type="cellIs" dxfId="700" priority="47" operator="equal">
      <formula>40</formula>
    </cfRule>
    <cfRule type="cellIs" dxfId="699" priority="48" operator="equal">
      <formula>30</formula>
    </cfRule>
    <cfRule type="cellIs" dxfId="698" priority="49" operator="equal">
      <formula>15</formula>
    </cfRule>
    <cfRule type="cellIs" dxfId="697" priority="51" operator="equal">
      <formula>"15, 20, "</formula>
    </cfRule>
  </conditionalFormatting>
  <conditionalFormatting sqref="S11">
    <cfRule type="cellIs" dxfId="696" priority="50" operator="equal">
      <formula>15</formula>
    </cfRule>
  </conditionalFormatting>
  <conditionalFormatting sqref="T11">
    <cfRule type="containsText" dxfId="695" priority="36" operator="containsText" text="Inaceptable">
      <formula>NOT(ISERROR(SEARCH("Inaceptable",T11)))</formula>
    </cfRule>
    <cfRule type="containsText" dxfId="694" priority="37" operator="containsText" text="Importante">
      <formula>NOT(ISERROR(SEARCH("Importante",T11)))</formula>
    </cfRule>
    <cfRule type="containsText" dxfId="693" priority="38" operator="containsText" text="Moderado">
      <formula>NOT(ISERROR(SEARCH("Moderado",T11)))</formula>
    </cfRule>
    <cfRule type="containsText" dxfId="692" priority="39" operator="containsText" text="Tolerable">
      <formula>NOT(ISERROR(SEARCH("Tolerable",T11)))</formula>
    </cfRule>
    <cfRule type="containsText" dxfId="691" priority="40" operator="containsText" text="Aceptable">
      <formula>NOT(ISERROR(SEARCH("Aceptable",T11)))</formula>
    </cfRule>
    <cfRule type="containsText" dxfId="690" priority="41" operator="containsText" text="Inaceptable">
      <formula>NOT(ISERROR(SEARCH("Inaceptable",T11)))</formula>
    </cfRule>
  </conditionalFormatting>
  <conditionalFormatting sqref="S12">
    <cfRule type="cellIs" dxfId="689" priority="18" operator="equal">
      <formula>20</formula>
    </cfRule>
    <cfRule type="cellIs" dxfId="688" priority="25" operator="equal">
      <formula>5</formula>
    </cfRule>
    <cfRule type="cellIs" dxfId="687" priority="26" operator="equal">
      <formula>5</formula>
    </cfRule>
    <cfRule type="cellIs" dxfId="686" priority="27" operator="equal">
      <formula>10</formula>
    </cfRule>
    <cfRule type="cellIs" dxfId="685" priority="28" operator="equal">
      <formula>10</formula>
    </cfRule>
    <cfRule type="cellIs" dxfId="684" priority="29" operator="equal">
      <formula>60</formula>
    </cfRule>
    <cfRule type="cellIs" dxfId="683" priority="30" operator="equal">
      <formula>40</formula>
    </cfRule>
    <cfRule type="cellIs" dxfId="682" priority="31" operator="equal">
      <formula>30</formula>
    </cfRule>
    <cfRule type="cellIs" dxfId="681" priority="32" operator="equal">
      <formula>15</formula>
    </cfRule>
    <cfRule type="cellIs" dxfId="680" priority="34" operator="equal">
      <formula>"15, 20, "</formula>
    </cfRule>
  </conditionalFormatting>
  <conditionalFormatting sqref="S12">
    <cfRule type="cellIs" dxfId="679" priority="33" operator="equal">
      <formula>15</formula>
    </cfRule>
  </conditionalFormatting>
  <conditionalFormatting sqref="T12">
    <cfRule type="containsText" dxfId="678" priority="19" operator="containsText" text="Inaceptable">
      <formula>NOT(ISERROR(SEARCH("Inaceptable",T12)))</formula>
    </cfRule>
    <cfRule type="containsText" dxfId="677" priority="20" operator="containsText" text="Importante">
      <formula>NOT(ISERROR(SEARCH("Importante",T12)))</formula>
    </cfRule>
    <cfRule type="containsText" dxfId="676" priority="21" operator="containsText" text="Moderado">
      <formula>NOT(ISERROR(SEARCH("Moderado",T12)))</formula>
    </cfRule>
    <cfRule type="containsText" dxfId="675" priority="22" operator="containsText" text="Tolerable">
      <formula>NOT(ISERROR(SEARCH("Tolerable",T12)))</formula>
    </cfRule>
    <cfRule type="containsText" dxfId="674" priority="23" operator="containsText" text="Aceptable">
      <formula>NOT(ISERROR(SEARCH("Aceptable",T12)))</formula>
    </cfRule>
    <cfRule type="containsText" dxfId="673" priority="24" operator="containsText" text="Inaceptable">
      <formula>NOT(ISERROR(SEARCH("Inaceptable",T12)))</formula>
    </cfRule>
  </conditionalFormatting>
  <conditionalFormatting sqref="S13">
    <cfRule type="cellIs" dxfId="672" priority="1" operator="equal">
      <formula>20</formula>
    </cfRule>
    <cfRule type="cellIs" dxfId="671" priority="8" operator="equal">
      <formula>5</formula>
    </cfRule>
    <cfRule type="cellIs" dxfId="670" priority="9" operator="equal">
      <formula>5</formula>
    </cfRule>
    <cfRule type="cellIs" dxfId="669" priority="10" operator="equal">
      <formula>10</formula>
    </cfRule>
    <cfRule type="cellIs" dxfId="668" priority="11" operator="equal">
      <formula>10</formula>
    </cfRule>
    <cfRule type="cellIs" dxfId="667" priority="12" operator="equal">
      <formula>60</formula>
    </cfRule>
    <cfRule type="cellIs" dxfId="666" priority="13" operator="equal">
      <formula>40</formula>
    </cfRule>
    <cfRule type="cellIs" dxfId="665" priority="14" operator="equal">
      <formula>30</formula>
    </cfRule>
    <cfRule type="cellIs" dxfId="664" priority="15" operator="equal">
      <formula>15</formula>
    </cfRule>
    <cfRule type="cellIs" dxfId="663" priority="17" operator="equal">
      <formula>"15, 20, "</formula>
    </cfRule>
  </conditionalFormatting>
  <conditionalFormatting sqref="S13">
    <cfRule type="cellIs" dxfId="662" priority="16" operator="equal">
      <formula>15</formula>
    </cfRule>
  </conditionalFormatting>
  <conditionalFormatting sqref="T13">
    <cfRule type="containsText" dxfId="661" priority="2" operator="containsText" text="Inaceptable">
      <formula>NOT(ISERROR(SEARCH("Inaceptable",T13)))</formula>
    </cfRule>
    <cfRule type="containsText" dxfId="660" priority="3" operator="containsText" text="Importante">
      <formula>NOT(ISERROR(SEARCH("Importante",T13)))</formula>
    </cfRule>
    <cfRule type="containsText" dxfId="659" priority="4" operator="containsText" text="Moderado">
      <formula>NOT(ISERROR(SEARCH("Moderado",T13)))</formula>
    </cfRule>
    <cfRule type="containsText" dxfId="658" priority="5" operator="containsText" text="Tolerable">
      <formula>NOT(ISERROR(SEARCH("Tolerable",T13)))</formula>
    </cfRule>
    <cfRule type="containsText" dxfId="657" priority="6" operator="containsText" text="Aceptable">
      <formula>NOT(ISERROR(SEARCH("Aceptable",T13)))</formula>
    </cfRule>
    <cfRule type="containsText" dxfId="656" priority="7" operator="containsText" text="Inaceptable">
      <formula>NOT(ISERROR(SEARCH("Inaceptable",T13)))</formula>
    </cfRule>
  </conditionalFormatting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166C9C1-03DA-4FB8-8ABE-A108CF8A8225}">
          <x14:formula1>
            <xm:f>'C:\Users\loren\Documents\Sapiencia\Riesgos e indicadores\[Cartera_2020.xlsx]Listas'!#REF!</xm:f>
          </x14:formula1>
          <xm:sqref>L11:L13</xm:sqref>
        </x14:dataValidation>
        <x14:dataValidation type="list" allowBlank="1" showInputMessage="1" showErrorMessage="1" xr:uid="{23D5BC7C-D9B2-42B6-A5A7-9C37773F38D6}">
          <x14:formula1>
            <xm:f>'C:\Users\loren\Documents\Sapiencia\Riesgos e indicadores\[Cartera_2020.xlsx]Listas'!#REF!</xm:f>
          </x14:formula1>
          <xm:sqref>C11:D13 Q11:R13 H11:I13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9C282-8984-435D-9151-982516650564}">
  <dimension ref="B1:T20"/>
  <sheetViews>
    <sheetView showGridLines="0" zoomScale="70" zoomScaleNormal="70" workbookViewId="0">
      <selection activeCell="V11" sqref="V11"/>
    </sheetView>
  </sheetViews>
  <sheetFormatPr baseColWidth="10" defaultColWidth="11.42578125" defaultRowHeight="15" x14ac:dyDescent="0.25"/>
  <cols>
    <col min="1" max="1" width="2" customWidth="1"/>
    <col min="2" max="2" width="3.5703125" bestFit="1" customWidth="1"/>
    <col min="3" max="3" width="14.85546875" bestFit="1" customWidth="1"/>
    <col min="4" max="4" width="10.5703125" bestFit="1" customWidth="1"/>
    <col min="5" max="5" width="33.42578125" bestFit="1" customWidth="1"/>
    <col min="6" max="6" width="33.7109375" customWidth="1"/>
    <col min="7" max="7" width="36" customWidth="1"/>
    <col min="8" max="8" width="20.85546875" customWidth="1"/>
    <col min="9" max="9" width="16" customWidth="1"/>
    <col min="10" max="10" width="13.28515625" customWidth="1"/>
    <col min="11" max="11" width="12.85546875" bestFit="1" customWidth="1"/>
    <col min="12" max="12" width="17.42578125" customWidth="1"/>
    <col min="13" max="13" width="39.85546875" customWidth="1"/>
    <col min="14" max="14" width="28.5703125" customWidth="1"/>
    <col min="15" max="15" width="15.42578125" bestFit="1" customWidth="1"/>
    <col min="16" max="16" width="31.140625" customWidth="1"/>
    <col min="17" max="17" width="20.85546875" customWidth="1"/>
    <col min="18" max="18" width="16.85546875" customWidth="1"/>
    <col min="19" max="19" width="12.28515625" customWidth="1"/>
    <col min="20" max="20" width="13.7109375" customWidth="1"/>
  </cols>
  <sheetData>
    <row r="1" spans="2:20" ht="30.75" customHeight="1" x14ac:dyDescent="0.25">
      <c r="B1" s="89"/>
      <c r="C1" s="89"/>
      <c r="D1" s="89"/>
      <c r="E1" s="89"/>
      <c r="F1" s="90" t="s">
        <v>12</v>
      </c>
      <c r="G1" s="90"/>
      <c r="H1" s="90"/>
      <c r="I1" s="90"/>
      <c r="J1" s="90"/>
      <c r="K1" s="90"/>
      <c r="L1" s="90"/>
      <c r="M1" s="90"/>
      <c r="N1" s="90"/>
      <c r="O1" s="90"/>
      <c r="P1" s="90" t="s">
        <v>13</v>
      </c>
      <c r="Q1" s="90"/>
      <c r="R1" s="90"/>
    </row>
    <row r="2" spans="2:20" ht="27" customHeight="1" x14ac:dyDescent="0.25">
      <c r="B2" s="89"/>
      <c r="C2" s="89"/>
      <c r="D2" s="89"/>
      <c r="E2" s="89"/>
      <c r="F2" s="90"/>
      <c r="G2" s="90"/>
      <c r="H2" s="90"/>
      <c r="I2" s="90"/>
      <c r="J2" s="90"/>
      <c r="K2" s="90"/>
      <c r="L2" s="90"/>
      <c r="M2" s="90"/>
      <c r="N2" s="90"/>
      <c r="O2" s="90"/>
      <c r="P2" s="91" t="s">
        <v>14</v>
      </c>
      <c r="Q2" s="91"/>
      <c r="R2" s="91"/>
    </row>
    <row r="3" spans="2:20" x14ac:dyDescent="0.25">
      <c r="B3" s="90" t="s">
        <v>15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 t="s">
        <v>16</v>
      </c>
      <c r="Q3" s="90"/>
      <c r="R3" s="90"/>
    </row>
    <row r="4" spans="2:20" x14ac:dyDescent="0.25">
      <c r="B4" s="94"/>
      <c r="C4" s="94"/>
      <c r="D4" s="94"/>
      <c r="E4" s="94"/>
      <c r="F4" s="94"/>
      <c r="G4" s="94"/>
      <c r="I4" s="1"/>
      <c r="J4" s="2"/>
      <c r="K4" s="2"/>
      <c r="L4" s="2"/>
      <c r="P4" s="94" t="s">
        <v>17</v>
      </c>
      <c r="Q4" s="94"/>
      <c r="R4" s="94"/>
    </row>
    <row r="5" spans="2:20" x14ac:dyDescent="0.25">
      <c r="B5" s="3"/>
      <c r="C5" s="3"/>
      <c r="D5" s="3"/>
      <c r="E5" s="3"/>
      <c r="F5" s="3"/>
      <c r="G5" s="3"/>
      <c r="H5" s="1"/>
      <c r="I5" s="1"/>
      <c r="J5" s="2"/>
      <c r="K5" s="2"/>
      <c r="L5" s="2"/>
      <c r="M5" s="2"/>
    </row>
    <row r="6" spans="2:20" x14ac:dyDescent="0.25">
      <c r="B6" s="81" t="s">
        <v>15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3"/>
    </row>
    <row r="7" spans="2:20" x14ac:dyDescent="0.25"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6"/>
    </row>
    <row r="8" spans="2:20" x14ac:dyDescent="0.25">
      <c r="B8" s="79" t="s">
        <v>18</v>
      </c>
      <c r="C8" s="81" t="s">
        <v>19</v>
      </c>
      <c r="D8" s="83"/>
      <c r="E8" s="79" t="s">
        <v>20</v>
      </c>
      <c r="F8" s="79" t="s">
        <v>21</v>
      </c>
      <c r="G8" s="79" t="s">
        <v>22</v>
      </c>
      <c r="H8" s="79" t="s">
        <v>23</v>
      </c>
      <c r="I8" s="79"/>
      <c r="J8" s="79"/>
      <c r="K8" s="79"/>
      <c r="L8" s="78" t="s">
        <v>24</v>
      </c>
      <c r="M8" s="79" t="s">
        <v>25</v>
      </c>
      <c r="N8" s="79"/>
      <c r="O8" s="79"/>
      <c r="P8" s="79"/>
      <c r="Q8" s="79" t="s">
        <v>26</v>
      </c>
      <c r="R8" s="79"/>
      <c r="S8" s="79"/>
      <c r="T8" s="79"/>
    </row>
    <row r="9" spans="2:20" ht="15" customHeight="1" x14ac:dyDescent="0.25">
      <c r="B9" s="79"/>
      <c r="C9" s="87"/>
      <c r="D9" s="88"/>
      <c r="E9" s="79"/>
      <c r="F9" s="79"/>
      <c r="G9" s="79"/>
      <c r="H9" s="78" t="s">
        <v>27</v>
      </c>
      <c r="I9" s="79" t="s">
        <v>28</v>
      </c>
      <c r="J9" s="78" t="s">
        <v>29</v>
      </c>
      <c r="K9" s="78"/>
      <c r="L9" s="78"/>
      <c r="M9" s="79" t="s">
        <v>30</v>
      </c>
      <c r="N9" s="79" t="s">
        <v>31</v>
      </c>
      <c r="O9" s="79" t="s">
        <v>32</v>
      </c>
      <c r="P9" s="78" t="s">
        <v>33</v>
      </c>
      <c r="Q9" s="78" t="s">
        <v>27</v>
      </c>
      <c r="R9" s="79" t="s">
        <v>28</v>
      </c>
      <c r="S9" s="78" t="s">
        <v>29</v>
      </c>
      <c r="T9" s="78"/>
    </row>
    <row r="10" spans="2:20" ht="36" customHeight="1" x14ac:dyDescent="0.25">
      <c r="B10" s="79"/>
      <c r="C10" s="84"/>
      <c r="D10" s="86"/>
      <c r="E10" s="79"/>
      <c r="F10" s="79"/>
      <c r="G10" s="79"/>
      <c r="H10" s="78"/>
      <c r="I10" s="79"/>
      <c r="J10" s="78"/>
      <c r="K10" s="78"/>
      <c r="L10" s="78"/>
      <c r="M10" s="79"/>
      <c r="N10" s="79"/>
      <c r="O10" s="79"/>
      <c r="P10" s="78"/>
      <c r="Q10" s="78"/>
      <c r="R10" s="79"/>
      <c r="S10" s="78"/>
      <c r="T10" s="78"/>
    </row>
    <row r="11" spans="2:20" ht="195" x14ac:dyDescent="0.25">
      <c r="B11" s="25">
        <v>1</v>
      </c>
      <c r="C11" s="106" t="s">
        <v>86</v>
      </c>
      <c r="D11" s="107"/>
      <c r="E11" s="12" t="s">
        <v>327</v>
      </c>
      <c r="F11" s="12" t="s">
        <v>328</v>
      </c>
      <c r="G11" s="12" t="s">
        <v>329</v>
      </c>
      <c r="H11" s="26">
        <v>2</v>
      </c>
      <c r="I11" s="26">
        <v>5</v>
      </c>
      <c r="J11" s="26">
        <f>H11*I11</f>
        <v>10</v>
      </c>
      <c r="K11" s="26" t="str">
        <f>IF(J11&lt;=5,"Aceptable", IF(J11&lt;=10,"Tolerable",IF(J11&lt;=20,"Moderado",IF(J11&lt;=40,"Importante","Inaceptable"))))</f>
        <v>Tolerable</v>
      </c>
      <c r="L11" s="25" t="s">
        <v>52</v>
      </c>
      <c r="M11" s="12" t="s">
        <v>330</v>
      </c>
      <c r="N11" s="12" t="s">
        <v>331</v>
      </c>
      <c r="O11" s="27" t="s">
        <v>214</v>
      </c>
      <c r="P11" s="12" t="s">
        <v>332</v>
      </c>
      <c r="Q11" s="4"/>
      <c r="R11" s="4"/>
      <c r="S11" s="4"/>
      <c r="T11" s="7"/>
    </row>
    <row r="12" spans="2:20" ht="177.75" customHeight="1" x14ac:dyDescent="0.25">
      <c r="B12" s="25">
        <v>2</v>
      </c>
      <c r="C12" s="106" t="s">
        <v>34</v>
      </c>
      <c r="D12" s="107"/>
      <c r="E12" s="25" t="s">
        <v>333</v>
      </c>
      <c r="F12" s="12" t="s">
        <v>334</v>
      </c>
      <c r="G12" s="12" t="s">
        <v>335</v>
      </c>
      <c r="H12" s="26">
        <v>2</v>
      </c>
      <c r="I12" s="26">
        <v>20</v>
      </c>
      <c r="J12" s="26">
        <f t="shared" ref="J12:J13" si="0">H12*I12</f>
        <v>40</v>
      </c>
      <c r="K12" s="26" t="str">
        <f t="shared" ref="K12:K13" si="1">IF(J12&lt;=5,"Aceptable", IF(J12&lt;=10,"Tolerable",IF(J12&lt;=20,"Moderado",IF(J12&lt;=40,"Importante","Inaceptable"))))</f>
        <v>Importante</v>
      </c>
      <c r="L12" s="25" t="s">
        <v>38</v>
      </c>
      <c r="M12" s="12" t="s">
        <v>336</v>
      </c>
      <c r="N12" s="12" t="s">
        <v>337</v>
      </c>
      <c r="O12" s="27" t="s">
        <v>214</v>
      </c>
      <c r="P12" s="12" t="s">
        <v>338</v>
      </c>
      <c r="Q12" s="4"/>
      <c r="R12" s="4"/>
      <c r="S12" s="4"/>
      <c r="T12" s="7"/>
    </row>
    <row r="13" spans="2:20" ht="150" x14ac:dyDescent="0.25">
      <c r="B13" s="25">
        <v>3</v>
      </c>
      <c r="C13" s="106" t="s">
        <v>71</v>
      </c>
      <c r="D13" s="107"/>
      <c r="E13" s="25" t="s">
        <v>339</v>
      </c>
      <c r="F13" s="12" t="s">
        <v>340</v>
      </c>
      <c r="G13" s="12" t="s">
        <v>341</v>
      </c>
      <c r="H13" s="26">
        <v>1</v>
      </c>
      <c r="I13" s="26">
        <v>20</v>
      </c>
      <c r="J13" s="26">
        <f t="shared" si="0"/>
        <v>20</v>
      </c>
      <c r="K13" s="26" t="str">
        <f t="shared" si="1"/>
        <v>Moderado</v>
      </c>
      <c r="L13" s="25" t="s">
        <v>52</v>
      </c>
      <c r="M13" s="12" t="s">
        <v>342</v>
      </c>
      <c r="N13" s="12" t="s">
        <v>343</v>
      </c>
      <c r="O13" s="27" t="s">
        <v>214</v>
      </c>
      <c r="P13" s="12" t="s">
        <v>344</v>
      </c>
      <c r="Q13" s="4"/>
      <c r="R13" s="4"/>
      <c r="S13" s="4"/>
      <c r="T13" s="7"/>
    </row>
    <row r="14" spans="2:20" ht="15" customHeight="1" x14ac:dyDescent="0.25"/>
    <row r="15" spans="2:20" ht="15" customHeight="1" x14ac:dyDescent="0.25">
      <c r="B15" s="72" t="s">
        <v>78</v>
      </c>
      <c r="C15" s="73"/>
      <c r="D15" s="73"/>
      <c r="E15" s="73"/>
      <c r="F15" s="73"/>
      <c r="G15" s="74"/>
      <c r="H15" s="71" t="s">
        <v>79</v>
      </c>
      <c r="I15" s="71"/>
      <c r="J15" s="71"/>
      <c r="K15" s="71"/>
      <c r="L15" s="71"/>
      <c r="M15" s="71"/>
      <c r="N15" s="71" t="s">
        <v>80</v>
      </c>
      <c r="O15" s="71"/>
      <c r="P15" s="71"/>
      <c r="Q15" s="71"/>
      <c r="R15" s="71"/>
    </row>
    <row r="16" spans="2:20" ht="15" customHeight="1" x14ac:dyDescent="0.25">
      <c r="B16" s="72" t="s">
        <v>81</v>
      </c>
      <c r="C16" s="73"/>
      <c r="D16" s="73"/>
      <c r="E16" s="73"/>
      <c r="F16" s="73"/>
      <c r="G16" s="74"/>
      <c r="H16" s="75" t="s">
        <v>82</v>
      </c>
      <c r="I16" s="75"/>
      <c r="J16" s="75"/>
      <c r="K16" s="75"/>
      <c r="L16" s="75"/>
      <c r="M16" s="75"/>
      <c r="N16" s="75" t="s">
        <v>83</v>
      </c>
      <c r="O16" s="75"/>
      <c r="P16" s="75"/>
      <c r="Q16" s="75"/>
      <c r="R16" s="75"/>
    </row>
    <row r="20" spans="5:7" x14ac:dyDescent="0.25">
      <c r="E20" s="10"/>
      <c r="F20" s="10"/>
      <c r="G20" s="10"/>
    </row>
  </sheetData>
  <mergeCells count="37">
    <mergeCell ref="B1:E2"/>
    <mergeCell ref="F1:O2"/>
    <mergeCell ref="P1:R1"/>
    <mergeCell ref="P2:R2"/>
    <mergeCell ref="B3:O3"/>
    <mergeCell ref="P3:R3"/>
    <mergeCell ref="B4:G4"/>
    <mergeCell ref="P4:R4"/>
    <mergeCell ref="B6:T7"/>
    <mergeCell ref="B8:B10"/>
    <mergeCell ref="C8:D10"/>
    <mergeCell ref="E8:E10"/>
    <mergeCell ref="F8:F10"/>
    <mergeCell ref="G8:G10"/>
    <mergeCell ref="H8:K8"/>
    <mergeCell ref="L8:L10"/>
    <mergeCell ref="M8:P8"/>
    <mergeCell ref="Q8:T8"/>
    <mergeCell ref="H9:H10"/>
    <mergeCell ref="I9:I10"/>
    <mergeCell ref="J9:K10"/>
    <mergeCell ref="M9:M10"/>
    <mergeCell ref="S9:T10"/>
    <mergeCell ref="N9:N10"/>
    <mergeCell ref="O9:O10"/>
    <mergeCell ref="P9:P10"/>
    <mergeCell ref="B16:G16"/>
    <mergeCell ref="H16:M16"/>
    <mergeCell ref="N16:R16"/>
    <mergeCell ref="C11:D11"/>
    <mergeCell ref="C12:D12"/>
    <mergeCell ref="C13:D13"/>
    <mergeCell ref="B15:G15"/>
    <mergeCell ref="H15:M15"/>
    <mergeCell ref="N15:R15"/>
    <mergeCell ref="Q9:Q10"/>
    <mergeCell ref="R9:R10"/>
  </mergeCells>
  <conditionalFormatting sqref="H14 H17">
    <cfRule type="cellIs" dxfId="655" priority="24" operator="equal">
      <formula>2</formula>
    </cfRule>
  </conditionalFormatting>
  <conditionalFormatting sqref="Q11:Q13 H11:H13">
    <cfRule type="cellIs" dxfId="654" priority="21" operator="equal">
      <formula>1</formula>
    </cfRule>
    <cfRule type="cellIs" dxfId="653" priority="22" operator="equal">
      <formula>2</formula>
    </cfRule>
    <cfRule type="cellIs" dxfId="652" priority="23" operator="equal">
      <formula>3</formula>
    </cfRule>
  </conditionalFormatting>
  <conditionalFormatting sqref="R11:R13 I11:I13">
    <cfRule type="cellIs" dxfId="651" priority="18" operator="equal">
      <formula>5</formula>
    </cfRule>
    <cfRule type="cellIs" dxfId="650" priority="19" operator="equal">
      <formula>10</formula>
    </cfRule>
    <cfRule type="cellIs" dxfId="649" priority="20" operator="equal">
      <formula>20</formula>
    </cfRule>
  </conditionalFormatting>
  <conditionalFormatting sqref="S11:S13 J11:J13">
    <cfRule type="cellIs" dxfId="648" priority="1" operator="equal">
      <formula>20</formula>
    </cfRule>
    <cfRule type="cellIs" dxfId="647" priority="8" operator="equal">
      <formula>5</formula>
    </cfRule>
    <cfRule type="cellIs" dxfId="646" priority="9" operator="equal">
      <formula>5</formula>
    </cfRule>
    <cfRule type="cellIs" dxfId="645" priority="10" operator="equal">
      <formula>10</formula>
    </cfRule>
    <cfRule type="cellIs" dxfId="644" priority="11" operator="equal">
      <formula>10</formula>
    </cfRule>
    <cfRule type="cellIs" dxfId="643" priority="12" operator="equal">
      <formula>60</formula>
    </cfRule>
    <cfRule type="cellIs" dxfId="642" priority="13" operator="equal">
      <formula>40</formula>
    </cfRule>
    <cfRule type="cellIs" dxfId="641" priority="14" operator="equal">
      <formula>30</formula>
    </cfRule>
    <cfRule type="cellIs" dxfId="640" priority="15" operator="equal">
      <formula>15</formula>
    </cfRule>
    <cfRule type="cellIs" dxfId="639" priority="17" operator="equal">
      <formula>"15, 20, "</formula>
    </cfRule>
  </conditionalFormatting>
  <conditionalFormatting sqref="S11:S13 J11:J13">
    <cfRule type="cellIs" dxfId="638" priority="16" operator="equal">
      <formula>15</formula>
    </cfRule>
  </conditionalFormatting>
  <conditionalFormatting sqref="T11:T13 K11:K13">
    <cfRule type="containsText" dxfId="637" priority="2" operator="containsText" text="Inaceptable">
      <formula>NOT(ISERROR(SEARCH("Inaceptable",K11)))</formula>
    </cfRule>
    <cfRule type="containsText" dxfId="636" priority="3" operator="containsText" text="Importante">
      <formula>NOT(ISERROR(SEARCH("Importante",K11)))</formula>
    </cfRule>
    <cfRule type="containsText" dxfId="635" priority="4" operator="containsText" text="Moderado">
      <formula>NOT(ISERROR(SEARCH("Moderado",K11)))</formula>
    </cfRule>
    <cfRule type="containsText" dxfId="634" priority="5" operator="containsText" text="Tolerable">
      <formula>NOT(ISERROR(SEARCH("Tolerable",K11)))</formula>
    </cfRule>
    <cfRule type="containsText" dxfId="633" priority="6" operator="containsText" text="Aceptable">
      <formula>NOT(ISERROR(SEARCH("Aceptable",K11)))</formula>
    </cfRule>
    <cfRule type="containsText" dxfId="632" priority="7" operator="containsText" text="Inaceptable">
      <formula>NOT(ISERROR(SEARCH("Inaceptable",K11)))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5C628-71FF-4C12-B684-D75C9DAF457D}">
  <dimension ref="B1:T20"/>
  <sheetViews>
    <sheetView showGridLines="0" zoomScale="70" zoomScaleNormal="70" workbookViewId="0">
      <selection activeCell="W11" sqref="W11"/>
    </sheetView>
  </sheetViews>
  <sheetFormatPr baseColWidth="10" defaultColWidth="11.42578125" defaultRowHeight="15" x14ac:dyDescent="0.25"/>
  <cols>
    <col min="1" max="1" width="2" customWidth="1"/>
    <col min="2" max="2" width="3.5703125" bestFit="1" customWidth="1"/>
    <col min="3" max="3" width="14.85546875" bestFit="1" customWidth="1"/>
    <col min="4" max="4" width="10.5703125" bestFit="1" customWidth="1"/>
    <col min="5" max="5" width="35.28515625" customWidth="1"/>
    <col min="6" max="6" width="33.7109375" customWidth="1"/>
    <col min="7" max="7" width="34" customWidth="1"/>
    <col min="8" max="8" width="20.28515625" customWidth="1"/>
    <col min="9" max="9" width="17" customWidth="1"/>
    <col min="10" max="10" width="8.7109375" customWidth="1"/>
    <col min="11" max="11" width="12.85546875" bestFit="1" customWidth="1"/>
    <col min="12" max="12" width="17.42578125" customWidth="1"/>
    <col min="13" max="13" width="42.7109375" customWidth="1"/>
    <col min="14" max="14" width="28.5703125" customWidth="1"/>
    <col min="15" max="15" width="20.85546875" customWidth="1"/>
    <col min="16" max="16" width="33.7109375" customWidth="1"/>
    <col min="17" max="17" width="22.140625" customWidth="1"/>
    <col min="18" max="18" width="18.140625" customWidth="1"/>
    <col min="19" max="19" width="13" customWidth="1"/>
    <col min="20" max="20" width="13.7109375" customWidth="1"/>
  </cols>
  <sheetData>
    <row r="1" spans="2:20" ht="30.75" customHeight="1" x14ac:dyDescent="0.25">
      <c r="B1" s="89"/>
      <c r="C1" s="89"/>
      <c r="D1" s="89"/>
      <c r="E1" s="89"/>
      <c r="F1" s="90" t="s">
        <v>12</v>
      </c>
      <c r="G1" s="90"/>
      <c r="H1" s="90"/>
      <c r="I1" s="90"/>
      <c r="J1" s="90"/>
      <c r="K1" s="90"/>
      <c r="L1" s="90"/>
      <c r="M1" s="90"/>
      <c r="N1" s="90"/>
      <c r="O1" s="90"/>
      <c r="P1" s="90" t="s">
        <v>13</v>
      </c>
      <c r="Q1" s="90"/>
      <c r="R1" s="90"/>
    </row>
    <row r="2" spans="2:20" ht="27" customHeight="1" x14ac:dyDescent="0.25">
      <c r="B2" s="89"/>
      <c r="C2" s="89"/>
      <c r="D2" s="89"/>
      <c r="E2" s="89"/>
      <c r="F2" s="90"/>
      <c r="G2" s="90"/>
      <c r="H2" s="90"/>
      <c r="I2" s="90"/>
      <c r="J2" s="90"/>
      <c r="K2" s="90"/>
      <c r="L2" s="90"/>
      <c r="M2" s="90"/>
      <c r="N2" s="90"/>
      <c r="O2" s="90"/>
      <c r="P2" s="91" t="s">
        <v>14</v>
      </c>
      <c r="Q2" s="91"/>
      <c r="R2" s="91"/>
    </row>
    <row r="3" spans="2:20" x14ac:dyDescent="0.25">
      <c r="B3" s="90" t="s">
        <v>15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 t="s">
        <v>16</v>
      </c>
      <c r="Q3" s="90"/>
      <c r="R3" s="90"/>
    </row>
    <row r="4" spans="2:20" x14ac:dyDescent="0.25">
      <c r="B4" s="94"/>
      <c r="C4" s="94"/>
      <c r="D4" s="94"/>
      <c r="E4" s="94"/>
      <c r="F4" s="94"/>
      <c r="G4" s="94"/>
      <c r="I4" s="1"/>
      <c r="J4" s="2"/>
      <c r="K4" s="2"/>
      <c r="L4" s="2"/>
      <c r="P4" s="94" t="s">
        <v>17</v>
      </c>
      <c r="Q4" s="94"/>
      <c r="R4" s="94"/>
    </row>
    <row r="5" spans="2:20" x14ac:dyDescent="0.25">
      <c r="B5" s="3"/>
      <c r="C5" s="3"/>
      <c r="D5" s="3"/>
      <c r="E5" s="3"/>
      <c r="F5" s="3"/>
      <c r="G5" s="3"/>
      <c r="H5" s="1"/>
      <c r="I5" s="1"/>
      <c r="J5" s="2"/>
      <c r="K5" s="2"/>
      <c r="L5" s="2"/>
      <c r="M5" s="2"/>
    </row>
    <row r="6" spans="2:20" x14ac:dyDescent="0.25">
      <c r="B6" s="81" t="s">
        <v>15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3"/>
    </row>
    <row r="7" spans="2:20" x14ac:dyDescent="0.25"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6"/>
    </row>
    <row r="8" spans="2:20" x14ac:dyDescent="0.25">
      <c r="B8" s="79" t="s">
        <v>18</v>
      </c>
      <c r="C8" s="81" t="s">
        <v>19</v>
      </c>
      <c r="D8" s="83"/>
      <c r="E8" s="79" t="s">
        <v>20</v>
      </c>
      <c r="F8" s="79" t="s">
        <v>21</v>
      </c>
      <c r="G8" s="79" t="s">
        <v>22</v>
      </c>
      <c r="H8" s="79" t="s">
        <v>23</v>
      </c>
      <c r="I8" s="79"/>
      <c r="J8" s="79"/>
      <c r="K8" s="79"/>
      <c r="L8" s="78" t="s">
        <v>24</v>
      </c>
      <c r="M8" s="79" t="s">
        <v>25</v>
      </c>
      <c r="N8" s="79"/>
      <c r="O8" s="79"/>
      <c r="P8" s="79"/>
      <c r="Q8" s="79" t="s">
        <v>26</v>
      </c>
      <c r="R8" s="79"/>
      <c r="S8" s="79"/>
      <c r="T8" s="79"/>
    </row>
    <row r="9" spans="2:20" ht="15" customHeight="1" x14ac:dyDescent="0.25">
      <c r="B9" s="79"/>
      <c r="C9" s="87"/>
      <c r="D9" s="88"/>
      <c r="E9" s="79"/>
      <c r="F9" s="79"/>
      <c r="G9" s="79"/>
      <c r="H9" s="78" t="s">
        <v>27</v>
      </c>
      <c r="I9" s="79" t="s">
        <v>28</v>
      </c>
      <c r="J9" s="78" t="s">
        <v>29</v>
      </c>
      <c r="K9" s="78"/>
      <c r="L9" s="78"/>
      <c r="M9" s="79" t="s">
        <v>30</v>
      </c>
      <c r="N9" s="79" t="s">
        <v>31</v>
      </c>
      <c r="O9" s="79" t="s">
        <v>32</v>
      </c>
      <c r="P9" s="78" t="s">
        <v>33</v>
      </c>
      <c r="Q9" s="78" t="s">
        <v>27</v>
      </c>
      <c r="R9" s="79" t="s">
        <v>28</v>
      </c>
      <c r="S9" s="78" t="s">
        <v>29</v>
      </c>
      <c r="T9" s="78"/>
    </row>
    <row r="10" spans="2:20" ht="32.25" customHeight="1" x14ac:dyDescent="0.25">
      <c r="B10" s="79"/>
      <c r="C10" s="84"/>
      <c r="D10" s="86"/>
      <c r="E10" s="79"/>
      <c r="F10" s="79"/>
      <c r="G10" s="79"/>
      <c r="H10" s="78"/>
      <c r="I10" s="79"/>
      <c r="J10" s="78"/>
      <c r="K10" s="78"/>
      <c r="L10" s="78"/>
      <c r="M10" s="79"/>
      <c r="N10" s="79"/>
      <c r="O10" s="79"/>
      <c r="P10" s="78"/>
      <c r="Q10" s="78"/>
      <c r="R10" s="79"/>
      <c r="S10" s="78"/>
      <c r="T10" s="78"/>
    </row>
    <row r="11" spans="2:20" ht="234" customHeight="1" x14ac:dyDescent="0.25">
      <c r="B11" s="8">
        <v>1</v>
      </c>
      <c r="C11" s="92" t="s">
        <v>34</v>
      </c>
      <c r="D11" s="93"/>
      <c r="E11" s="40" t="s">
        <v>349</v>
      </c>
      <c r="F11" s="24" t="s">
        <v>350</v>
      </c>
      <c r="G11" s="24" t="s">
        <v>351</v>
      </c>
      <c r="H11" s="4">
        <v>2</v>
      </c>
      <c r="I11" s="4">
        <v>20</v>
      </c>
      <c r="J11" s="4">
        <f t="shared" ref="J11:J14" si="0">H11*I11</f>
        <v>40</v>
      </c>
      <c r="K11" s="7" t="str">
        <f t="shared" ref="K11:K14" si="1">IF(J11&lt;=5,"Aceptable", IF(J11&lt;=10,"Tolerable",IF(J11&lt;=20,"Moderado",IF(J11&lt;=40,"Importante","Inaceptable"))))</f>
        <v>Importante</v>
      </c>
      <c r="L11" s="40" t="s">
        <v>38</v>
      </c>
      <c r="M11" s="24" t="s">
        <v>352</v>
      </c>
      <c r="N11" s="24" t="s">
        <v>353</v>
      </c>
      <c r="O11" s="52" t="s">
        <v>214</v>
      </c>
      <c r="P11" s="24" t="s">
        <v>354</v>
      </c>
      <c r="Q11" s="4"/>
      <c r="R11" s="4"/>
      <c r="S11" s="4"/>
      <c r="T11" s="7"/>
    </row>
    <row r="12" spans="2:20" ht="165" customHeight="1" x14ac:dyDescent="0.25">
      <c r="B12" s="8">
        <v>2</v>
      </c>
      <c r="C12" s="113"/>
      <c r="D12" s="114"/>
      <c r="E12" s="40" t="s">
        <v>355</v>
      </c>
      <c r="F12" s="24" t="s">
        <v>356</v>
      </c>
      <c r="G12" s="24" t="s">
        <v>357</v>
      </c>
      <c r="H12" s="4">
        <v>2</v>
      </c>
      <c r="I12" s="4">
        <v>20</v>
      </c>
      <c r="J12" s="4">
        <f t="shared" si="0"/>
        <v>40</v>
      </c>
      <c r="K12" s="7" t="str">
        <f t="shared" si="1"/>
        <v>Importante</v>
      </c>
      <c r="L12" s="40" t="s">
        <v>52</v>
      </c>
      <c r="M12" s="24" t="s">
        <v>358</v>
      </c>
      <c r="N12" s="24" t="s">
        <v>359</v>
      </c>
      <c r="O12" s="53" t="s">
        <v>360</v>
      </c>
      <c r="P12" s="24" t="s">
        <v>361</v>
      </c>
      <c r="Q12" s="4"/>
      <c r="R12" s="4"/>
      <c r="S12" s="4"/>
      <c r="T12" s="7"/>
    </row>
    <row r="13" spans="2:20" ht="135" x14ac:dyDescent="0.25">
      <c r="B13" s="8">
        <v>3</v>
      </c>
      <c r="C13" s="92" t="s">
        <v>57</v>
      </c>
      <c r="D13" s="93"/>
      <c r="E13" s="40" t="s">
        <v>362</v>
      </c>
      <c r="F13" s="24" t="s">
        <v>363</v>
      </c>
      <c r="G13" s="24" t="s">
        <v>364</v>
      </c>
      <c r="H13" s="4">
        <v>2</v>
      </c>
      <c r="I13" s="4">
        <v>20</v>
      </c>
      <c r="J13" s="4">
        <f t="shared" si="0"/>
        <v>40</v>
      </c>
      <c r="K13" s="7" t="str">
        <f t="shared" si="1"/>
        <v>Importante</v>
      </c>
      <c r="L13" s="40" t="s">
        <v>52</v>
      </c>
      <c r="M13" s="24" t="s">
        <v>365</v>
      </c>
      <c r="N13" s="24" t="s">
        <v>353</v>
      </c>
      <c r="O13" s="52" t="s">
        <v>214</v>
      </c>
      <c r="P13" s="24" t="s">
        <v>366</v>
      </c>
      <c r="Q13" s="4"/>
      <c r="R13" s="4"/>
      <c r="S13" s="4"/>
      <c r="T13" s="7"/>
    </row>
    <row r="14" spans="2:20" ht="265.5" customHeight="1" x14ac:dyDescent="0.25">
      <c r="B14" s="8">
        <v>4</v>
      </c>
      <c r="C14" s="92" t="s">
        <v>86</v>
      </c>
      <c r="D14" s="93"/>
      <c r="E14" s="40" t="s">
        <v>367</v>
      </c>
      <c r="F14" s="24" t="s">
        <v>368</v>
      </c>
      <c r="G14" s="24" t="s">
        <v>372</v>
      </c>
      <c r="H14" s="4">
        <v>3</v>
      </c>
      <c r="I14" s="4">
        <v>20</v>
      </c>
      <c r="J14" s="4">
        <f t="shared" si="0"/>
        <v>60</v>
      </c>
      <c r="K14" s="4" t="str">
        <f t="shared" si="1"/>
        <v>Inaceptable</v>
      </c>
      <c r="L14" s="40" t="s">
        <v>52</v>
      </c>
      <c r="M14" s="24" t="s">
        <v>369</v>
      </c>
      <c r="N14" s="24" t="s">
        <v>370</v>
      </c>
      <c r="O14" s="52" t="s">
        <v>214</v>
      </c>
      <c r="P14" s="24" t="s">
        <v>371</v>
      </c>
      <c r="Q14" s="4"/>
      <c r="R14" s="4"/>
      <c r="S14" s="4"/>
      <c r="T14" s="7"/>
    </row>
    <row r="15" spans="2:20" ht="15" customHeight="1" x14ac:dyDescent="0.25"/>
    <row r="16" spans="2:20" ht="15" customHeight="1" x14ac:dyDescent="0.25">
      <c r="B16" s="72" t="s">
        <v>78</v>
      </c>
      <c r="C16" s="73"/>
      <c r="D16" s="73"/>
      <c r="E16" s="73"/>
      <c r="F16" s="73"/>
      <c r="G16" s="74"/>
      <c r="H16" s="71" t="s">
        <v>79</v>
      </c>
      <c r="I16" s="71"/>
      <c r="J16" s="71"/>
      <c r="K16" s="71"/>
      <c r="L16" s="71"/>
      <c r="M16" s="71"/>
      <c r="N16" s="71" t="s">
        <v>80</v>
      </c>
      <c r="O16" s="71"/>
      <c r="P16" s="71"/>
      <c r="Q16" s="71"/>
      <c r="R16" s="71"/>
    </row>
    <row r="17" spans="2:18" ht="15" customHeight="1" x14ac:dyDescent="0.25">
      <c r="B17" s="72" t="s">
        <v>81</v>
      </c>
      <c r="C17" s="73"/>
      <c r="D17" s="73"/>
      <c r="E17" s="73"/>
      <c r="F17" s="73"/>
      <c r="G17" s="74"/>
      <c r="H17" s="75" t="s">
        <v>82</v>
      </c>
      <c r="I17" s="75"/>
      <c r="J17" s="75"/>
      <c r="K17" s="75"/>
      <c r="L17" s="75"/>
      <c r="M17" s="75"/>
      <c r="N17" s="75" t="s">
        <v>83</v>
      </c>
      <c r="O17" s="75"/>
      <c r="P17" s="75"/>
      <c r="Q17" s="75"/>
      <c r="R17" s="75"/>
    </row>
    <row r="20" spans="2:18" x14ac:dyDescent="0.25">
      <c r="E20" s="10"/>
      <c r="F20" s="10"/>
      <c r="G20" s="10"/>
    </row>
  </sheetData>
  <mergeCells count="38">
    <mergeCell ref="B1:E2"/>
    <mergeCell ref="F1:O2"/>
    <mergeCell ref="P1:R1"/>
    <mergeCell ref="P2:R2"/>
    <mergeCell ref="B3:O3"/>
    <mergeCell ref="P3:R3"/>
    <mergeCell ref="B4:G4"/>
    <mergeCell ref="P4:R4"/>
    <mergeCell ref="B6:T7"/>
    <mergeCell ref="B8:B10"/>
    <mergeCell ref="C8:D10"/>
    <mergeCell ref="E8:E10"/>
    <mergeCell ref="F8:F10"/>
    <mergeCell ref="G8:G10"/>
    <mergeCell ref="H8:K8"/>
    <mergeCell ref="L8:L10"/>
    <mergeCell ref="M8:P8"/>
    <mergeCell ref="Q8:T8"/>
    <mergeCell ref="H9:H10"/>
    <mergeCell ref="I9:I10"/>
    <mergeCell ref="J9:K10"/>
    <mergeCell ref="M9:M10"/>
    <mergeCell ref="S9:T10"/>
    <mergeCell ref="N9:N10"/>
    <mergeCell ref="O9:O10"/>
    <mergeCell ref="P9:P10"/>
    <mergeCell ref="B17:G17"/>
    <mergeCell ref="H17:M17"/>
    <mergeCell ref="N17:R17"/>
    <mergeCell ref="C11:D11"/>
    <mergeCell ref="C12:D12"/>
    <mergeCell ref="C13:D13"/>
    <mergeCell ref="C14:D14"/>
    <mergeCell ref="B16:G16"/>
    <mergeCell ref="H16:M16"/>
    <mergeCell ref="N16:R16"/>
    <mergeCell ref="Q9:Q10"/>
    <mergeCell ref="R9:R10"/>
  </mergeCells>
  <conditionalFormatting sqref="H15 H18">
    <cfRule type="cellIs" dxfId="631" priority="116" operator="equal">
      <formula>2</formula>
    </cfRule>
  </conditionalFormatting>
  <conditionalFormatting sqref="Q11:Q14">
    <cfRule type="cellIs" dxfId="630" priority="113" operator="equal">
      <formula>1</formula>
    </cfRule>
    <cfRule type="cellIs" dxfId="629" priority="114" operator="equal">
      <formula>2</formula>
    </cfRule>
    <cfRule type="cellIs" dxfId="628" priority="115" operator="equal">
      <formula>3</formula>
    </cfRule>
  </conditionalFormatting>
  <conditionalFormatting sqref="R11:R14">
    <cfRule type="cellIs" dxfId="627" priority="110" operator="equal">
      <formula>5</formula>
    </cfRule>
    <cfRule type="cellIs" dxfId="626" priority="111" operator="equal">
      <formula>10</formula>
    </cfRule>
    <cfRule type="cellIs" dxfId="625" priority="112" operator="equal">
      <formula>20</formula>
    </cfRule>
  </conditionalFormatting>
  <conditionalFormatting sqref="S11:S14">
    <cfRule type="cellIs" dxfId="624" priority="93" operator="equal">
      <formula>20</formula>
    </cfRule>
    <cfRule type="cellIs" dxfId="623" priority="100" operator="equal">
      <formula>5</formula>
    </cfRule>
    <cfRule type="cellIs" dxfId="622" priority="101" operator="equal">
      <formula>5</formula>
    </cfRule>
    <cfRule type="cellIs" dxfId="621" priority="102" operator="equal">
      <formula>10</formula>
    </cfRule>
    <cfRule type="cellIs" dxfId="620" priority="103" operator="equal">
      <formula>10</formula>
    </cfRule>
    <cfRule type="cellIs" dxfId="619" priority="104" operator="equal">
      <formula>60</formula>
    </cfRule>
    <cfRule type="cellIs" dxfId="618" priority="105" operator="equal">
      <formula>40</formula>
    </cfRule>
    <cfRule type="cellIs" dxfId="617" priority="106" operator="equal">
      <formula>30</formula>
    </cfRule>
    <cfRule type="cellIs" dxfId="616" priority="107" operator="equal">
      <formula>15</formula>
    </cfRule>
    <cfRule type="cellIs" dxfId="615" priority="109" operator="equal">
      <formula>"15, 20, "</formula>
    </cfRule>
  </conditionalFormatting>
  <conditionalFormatting sqref="S11:S14">
    <cfRule type="cellIs" dxfId="614" priority="108" operator="equal">
      <formula>15</formula>
    </cfRule>
  </conditionalFormatting>
  <conditionalFormatting sqref="T11:T14">
    <cfRule type="containsText" dxfId="613" priority="94" operator="containsText" text="Inaceptable">
      <formula>NOT(ISERROR(SEARCH("Inaceptable",T11)))</formula>
    </cfRule>
    <cfRule type="containsText" dxfId="612" priority="95" operator="containsText" text="Importante">
      <formula>NOT(ISERROR(SEARCH("Importante",T11)))</formula>
    </cfRule>
    <cfRule type="containsText" dxfId="611" priority="96" operator="containsText" text="Moderado">
      <formula>NOT(ISERROR(SEARCH("Moderado",T11)))</formula>
    </cfRule>
    <cfRule type="containsText" dxfId="610" priority="97" operator="containsText" text="Tolerable">
      <formula>NOT(ISERROR(SEARCH("Tolerable",T11)))</formula>
    </cfRule>
    <cfRule type="containsText" dxfId="609" priority="98" operator="containsText" text="Aceptable">
      <formula>NOT(ISERROR(SEARCH("Aceptable",T11)))</formula>
    </cfRule>
    <cfRule type="containsText" dxfId="608" priority="99" operator="containsText" text="Inaceptable">
      <formula>NOT(ISERROR(SEARCH("Inaceptable",T11)))</formula>
    </cfRule>
  </conditionalFormatting>
  <conditionalFormatting sqref="H14">
    <cfRule type="cellIs" dxfId="607" priority="90" operator="equal">
      <formula>1</formula>
    </cfRule>
    <cfRule type="cellIs" dxfId="606" priority="91" operator="equal">
      <formula>2</formula>
    </cfRule>
    <cfRule type="cellIs" dxfId="605" priority="92" operator="equal">
      <formula>3</formula>
    </cfRule>
  </conditionalFormatting>
  <conditionalFormatting sqref="I14">
    <cfRule type="cellIs" dxfId="604" priority="87" operator="equal">
      <formula>5</formula>
    </cfRule>
    <cfRule type="cellIs" dxfId="603" priority="88" operator="equal">
      <formula>10</formula>
    </cfRule>
    <cfRule type="cellIs" dxfId="602" priority="89" operator="equal">
      <formula>20</formula>
    </cfRule>
  </conditionalFormatting>
  <conditionalFormatting sqref="J14">
    <cfRule type="cellIs" dxfId="601" priority="70" operator="equal">
      <formula>20</formula>
    </cfRule>
    <cfRule type="cellIs" dxfId="600" priority="77" operator="equal">
      <formula>5</formula>
    </cfRule>
    <cfRule type="cellIs" dxfId="599" priority="78" operator="equal">
      <formula>5</formula>
    </cfRule>
    <cfRule type="cellIs" dxfId="598" priority="79" operator="equal">
      <formula>10</formula>
    </cfRule>
    <cfRule type="cellIs" dxfId="597" priority="80" operator="equal">
      <formula>10</formula>
    </cfRule>
    <cfRule type="cellIs" dxfId="596" priority="81" operator="equal">
      <formula>60</formula>
    </cfRule>
    <cfRule type="cellIs" dxfId="595" priority="82" operator="equal">
      <formula>40</formula>
    </cfRule>
    <cfRule type="cellIs" dxfId="594" priority="83" operator="equal">
      <formula>30</formula>
    </cfRule>
    <cfRule type="cellIs" dxfId="593" priority="84" operator="equal">
      <formula>15</formula>
    </cfRule>
    <cfRule type="cellIs" dxfId="592" priority="86" operator="equal">
      <formula>"15, 20, "</formula>
    </cfRule>
  </conditionalFormatting>
  <conditionalFormatting sqref="J14">
    <cfRule type="cellIs" dxfId="591" priority="85" operator="equal">
      <formula>15</formula>
    </cfRule>
  </conditionalFormatting>
  <conditionalFormatting sqref="K14">
    <cfRule type="containsText" dxfId="590" priority="71" operator="containsText" text="Inaceptable">
      <formula>NOT(ISERROR(SEARCH("Inaceptable",K14)))</formula>
    </cfRule>
    <cfRule type="containsText" dxfId="589" priority="72" operator="containsText" text="Importante">
      <formula>NOT(ISERROR(SEARCH("Importante",K14)))</formula>
    </cfRule>
    <cfRule type="containsText" dxfId="588" priority="73" operator="containsText" text="Moderado">
      <formula>NOT(ISERROR(SEARCH("Moderado",K14)))</formula>
    </cfRule>
    <cfRule type="containsText" dxfId="587" priority="74" operator="containsText" text="Tolerable">
      <formula>NOT(ISERROR(SEARCH("Tolerable",K14)))</formula>
    </cfRule>
    <cfRule type="containsText" dxfId="586" priority="75" operator="containsText" text="Aceptable">
      <formula>NOT(ISERROR(SEARCH("Aceptable",K14)))</formula>
    </cfRule>
    <cfRule type="containsText" dxfId="585" priority="76" operator="containsText" text="Inaceptable">
      <formula>NOT(ISERROR(SEARCH("Inaceptable",K14)))</formula>
    </cfRule>
  </conditionalFormatting>
  <conditionalFormatting sqref="H11">
    <cfRule type="cellIs" dxfId="584" priority="67" operator="equal">
      <formula>1</formula>
    </cfRule>
    <cfRule type="cellIs" dxfId="583" priority="68" operator="equal">
      <formula>2</formula>
    </cfRule>
    <cfRule type="cellIs" dxfId="582" priority="69" operator="equal">
      <formula>3</formula>
    </cfRule>
  </conditionalFormatting>
  <conditionalFormatting sqref="I11">
    <cfRule type="cellIs" dxfId="581" priority="64" operator="equal">
      <formula>5</formula>
    </cfRule>
    <cfRule type="cellIs" dxfId="580" priority="65" operator="equal">
      <formula>10</formula>
    </cfRule>
    <cfRule type="cellIs" dxfId="579" priority="66" operator="equal">
      <formula>20</formula>
    </cfRule>
  </conditionalFormatting>
  <conditionalFormatting sqref="J11">
    <cfRule type="cellIs" dxfId="578" priority="47" operator="equal">
      <formula>20</formula>
    </cfRule>
    <cfRule type="cellIs" dxfId="577" priority="54" operator="equal">
      <formula>5</formula>
    </cfRule>
    <cfRule type="cellIs" dxfId="576" priority="55" operator="equal">
      <formula>5</formula>
    </cfRule>
    <cfRule type="cellIs" dxfId="575" priority="56" operator="equal">
      <formula>10</formula>
    </cfRule>
    <cfRule type="cellIs" dxfId="574" priority="57" operator="equal">
      <formula>10</formula>
    </cfRule>
    <cfRule type="cellIs" dxfId="573" priority="58" operator="equal">
      <formula>60</formula>
    </cfRule>
    <cfRule type="cellIs" dxfId="572" priority="59" operator="equal">
      <formula>40</formula>
    </cfRule>
    <cfRule type="cellIs" dxfId="571" priority="60" operator="equal">
      <formula>30</formula>
    </cfRule>
    <cfRule type="cellIs" dxfId="570" priority="61" operator="equal">
      <formula>15</formula>
    </cfRule>
    <cfRule type="cellIs" dxfId="569" priority="63" operator="equal">
      <formula>"15, 20, "</formula>
    </cfRule>
  </conditionalFormatting>
  <conditionalFormatting sqref="J11">
    <cfRule type="cellIs" dxfId="568" priority="62" operator="equal">
      <formula>15</formula>
    </cfRule>
  </conditionalFormatting>
  <conditionalFormatting sqref="K11">
    <cfRule type="containsText" dxfId="567" priority="48" operator="containsText" text="Inaceptable">
      <formula>NOT(ISERROR(SEARCH("Inaceptable",K11)))</formula>
    </cfRule>
    <cfRule type="containsText" dxfId="566" priority="49" operator="containsText" text="Importante">
      <formula>NOT(ISERROR(SEARCH("Importante",K11)))</formula>
    </cfRule>
    <cfRule type="containsText" dxfId="565" priority="50" operator="containsText" text="Moderado">
      <formula>NOT(ISERROR(SEARCH("Moderado",K11)))</formula>
    </cfRule>
    <cfRule type="containsText" dxfId="564" priority="51" operator="containsText" text="Tolerable">
      <formula>NOT(ISERROR(SEARCH("Tolerable",K11)))</formula>
    </cfRule>
    <cfRule type="containsText" dxfId="563" priority="52" operator="containsText" text="Aceptable">
      <formula>NOT(ISERROR(SEARCH("Aceptable",K11)))</formula>
    </cfRule>
    <cfRule type="containsText" dxfId="562" priority="53" operator="containsText" text="Inaceptable">
      <formula>NOT(ISERROR(SEARCH("Inaceptable",K11)))</formula>
    </cfRule>
  </conditionalFormatting>
  <conditionalFormatting sqref="H12">
    <cfRule type="cellIs" dxfId="561" priority="44" operator="equal">
      <formula>1</formula>
    </cfRule>
    <cfRule type="cellIs" dxfId="560" priority="45" operator="equal">
      <formula>2</formula>
    </cfRule>
    <cfRule type="cellIs" dxfId="559" priority="46" operator="equal">
      <formula>3</formula>
    </cfRule>
  </conditionalFormatting>
  <conditionalFormatting sqref="I12">
    <cfRule type="cellIs" dxfId="558" priority="41" operator="equal">
      <formula>5</formula>
    </cfRule>
    <cfRule type="cellIs" dxfId="557" priority="42" operator="equal">
      <formula>10</formula>
    </cfRule>
    <cfRule type="cellIs" dxfId="556" priority="43" operator="equal">
      <formula>20</formula>
    </cfRule>
  </conditionalFormatting>
  <conditionalFormatting sqref="J12">
    <cfRule type="cellIs" dxfId="555" priority="24" operator="equal">
      <formula>20</formula>
    </cfRule>
    <cfRule type="cellIs" dxfId="554" priority="31" operator="equal">
      <formula>5</formula>
    </cfRule>
    <cfRule type="cellIs" dxfId="553" priority="32" operator="equal">
      <formula>5</formula>
    </cfRule>
    <cfRule type="cellIs" dxfId="552" priority="33" operator="equal">
      <formula>10</formula>
    </cfRule>
    <cfRule type="cellIs" dxfId="551" priority="34" operator="equal">
      <formula>10</formula>
    </cfRule>
    <cfRule type="cellIs" dxfId="550" priority="35" operator="equal">
      <formula>60</formula>
    </cfRule>
    <cfRule type="cellIs" dxfId="549" priority="36" operator="equal">
      <formula>40</formula>
    </cfRule>
    <cfRule type="cellIs" dxfId="548" priority="37" operator="equal">
      <formula>30</formula>
    </cfRule>
    <cfRule type="cellIs" dxfId="547" priority="38" operator="equal">
      <formula>15</formula>
    </cfRule>
    <cfRule type="cellIs" dxfId="546" priority="40" operator="equal">
      <formula>"15, 20, "</formula>
    </cfRule>
  </conditionalFormatting>
  <conditionalFormatting sqref="J12">
    <cfRule type="cellIs" dxfId="545" priority="39" operator="equal">
      <formula>15</formula>
    </cfRule>
  </conditionalFormatting>
  <conditionalFormatting sqref="K12">
    <cfRule type="containsText" dxfId="544" priority="25" operator="containsText" text="Inaceptable">
      <formula>NOT(ISERROR(SEARCH("Inaceptable",K12)))</formula>
    </cfRule>
    <cfRule type="containsText" dxfId="543" priority="26" operator="containsText" text="Importante">
      <formula>NOT(ISERROR(SEARCH("Importante",K12)))</formula>
    </cfRule>
    <cfRule type="containsText" dxfId="542" priority="27" operator="containsText" text="Moderado">
      <formula>NOT(ISERROR(SEARCH("Moderado",K12)))</formula>
    </cfRule>
    <cfRule type="containsText" dxfId="541" priority="28" operator="containsText" text="Tolerable">
      <formula>NOT(ISERROR(SEARCH("Tolerable",K12)))</formula>
    </cfRule>
    <cfRule type="containsText" dxfId="540" priority="29" operator="containsText" text="Aceptable">
      <formula>NOT(ISERROR(SEARCH("Aceptable",K12)))</formula>
    </cfRule>
    <cfRule type="containsText" dxfId="539" priority="30" operator="containsText" text="Inaceptable">
      <formula>NOT(ISERROR(SEARCH("Inaceptable",K12)))</formula>
    </cfRule>
  </conditionalFormatting>
  <conditionalFormatting sqref="H13">
    <cfRule type="cellIs" dxfId="538" priority="21" operator="equal">
      <formula>1</formula>
    </cfRule>
    <cfRule type="cellIs" dxfId="537" priority="22" operator="equal">
      <formula>2</formula>
    </cfRule>
    <cfRule type="cellIs" dxfId="536" priority="23" operator="equal">
      <formula>3</formula>
    </cfRule>
  </conditionalFormatting>
  <conditionalFormatting sqref="I13">
    <cfRule type="cellIs" dxfId="535" priority="18" operator="equal">
      <formula>5</formula>
    </cfRule>
    <cfRule type="cellIs" dxfId="534" priority="19" operator="equal">
      <formula>10</formula>
    </cfRule>
    <cfRule type="cellIs" dxfId="533" priority="20" operator="equal">
      <formula>20</formula>
    </cfRule>
  </conditionalFormatting>
  <conditionalFormatting sqref="J13">
    <cfRule type="cellIs" dxfId="532" priority="1" operator="equal">
      <formula>20</formula>
    </cfRule>
    <cfRule type="cellIs" dxfId="531" priority="8" operator="equal">
      <formula>5</formula>
    </cfRule>
    <cfRule type="cellIs" dxfId="530" priority="9" operator="equal">
      <formula>5</formula>
    </cfRule>
    <cfRule type="cellIs" dxfId="529" priority="10" operator="equal">
      <formula>10</formula>
    </cfRule>
    <cfRule type="cellIs" dxfId="528" priority="11" operator="equal">
      <formula>10</formula>
    </cfRule>
    <cfRule type="cellIs" dxfId="527" priority="12" operator="equal">
      <formula>60</formula>
    </cfRule>
    <cfRule type="cellIs" dxfId="526" priority="13" operator="equal">
      <formula>40</formula>
    </cfRule>
    <cfRule type="cellIs" dxfId="525" priority="14" operator="equal">
      <formula>30</formula>
    </cfRule>
    <cfRule type="cellIs" dxfId="524" priority="15" operator="equal">
      <formula>15</formula>
    </cfRule>
    <cfRule type="cellIs" dxfId="523" priority="17" operator="equal">
      <formula>"15, 20, "</formula>
    </cfRule>
  </conditionalFormatting>
  <conditionalFormatting sqref="J13">
    <cfRule type="cellIs" dxfId="522" priority="16" operator="equal">
      <formula>15</formula>
    </cfRule>
  </conditionalFormatting>
  <conditionalFormatting sqref="K13">
    <cfRule type="containsText" dxfId="521" priority="2" operator="containsText" text="Inaceptable">
      <formula>NOT(ISERROR(SEARCH("Inaceptable",K13)))</formula>
    </cfRule>
    <cfRule type="containsText" dxfId="520" priority="3" operator="containsText" text="Importante">
      <formula>NOT(ISERROR(SEARCH("Importante",K13)))</formula>
    </cfRule>
    <cfRule type="containsText" dxfId="519" priority="4" operator="containsText" text="Moderado">
      <formula>NOT(ISERROR(SEARCH("Moderado",K13)))</formula>
    </cfRule>
    <cfRule type="containsText" dxfId="518" priority="5" operator="containsText" text="Tolerable">
      <formula>NOT(ISERROR(SEARCH("Tolerable",K13)))</formula>
    </cfRule>
    <cfRule type="containsText" dxfId="517" priority="6" operator="containsText" text="Aceptable">
      <formula>NOT(ISERROR(SEARCH("Aceptable",K13)))</formula>
    </cfRule>
    <cfRule type="containsText" dxfId="516" priority="7" operator="containsText" text="Inaceptable">
      <formula>NOT(ISERROR(SEARCH("Inaceptable",K13)))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8C43AE2-5BF2-4656-8FF3-0CCBD1E44901}">
          <x14:formula1>
            <xm:f>'Z:\11. Riesgos\2019\[10. Gestión Documental.xlsx]Listas'!#REF!</xm:f>
          </x14:formula1>
          <xm:sqref>Q11:R14 H11:I13</xm:sqref>
        </x14:dataValidation>
        <x14:dataValidation type="list" allowBlank="1" showInputMessage="1" showErrorMessage="1" xr:uid="{00700C24-AD7F-4899-91CC-90129E340D28}">
          <x14:formula1>
            <xm:f>'Z:\11. Riesgos\2019\[10. Gestión Documental.xlsx]Listas'!#REF!</xm:f>
          </x14:formula1>
          <xm:sqref>L11:L14 H14:I14 C11:C14 D11 D13:D14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5D177-E2BD-497A-8C1F-F1BCEC830D34}">
  <dimension ref="B1:T41"/>
  <sheetViews>
    <sheetView showGridLines="0" zoomScale="70" zoomScaleNormal="70" workbookViewId="0">
      <selection activeCell="U1" sqref="U1:X1048576"/>
    </sheetView>
  </sheetViews>
  <sheetFormatPr baseColWidth="10" defaultColWidth="11.42578125" defaultRowHeight="15" x14ac:dyDescent="0.25"/>
  <cols>
    <col min="1" max="1" width="2" customWidth="1"/>
    <col min="2" max="2" width="3.5703125" bestFit="1" customWidth="1"/>
    <col min="3" max="3" width="14.85546875" bestFit="1" customWidth="1"/>
    <col min="4" max="4" width="10.5703125" bestFit="1" customWidth="1"/>
    <col min="5" max="5" width="33.42578125" bestFit="1" customWidth="1"/>
    <col min="6" max="6" width="33.7109375" customWidth="1"/>
    <col min="7" max="7" width="22.140625" customWidth="1"/>
    <col min="8" max="8" width="20.42578125" customWidth="1"/>
    <col min="9" max="9" width="15.85546875" customWidth="1"/>
    <col min="10" max="10" width="10.5703125" customWidth="1"/>
    <col min="11" max="11" width="12.85546875" bestFit="1" customWidth="1"/>
    <col min="12" max="12" width="17.42578125" customWidth="1"/>
    <col min="13" max="13" width="32" customWidth="1"/>
    <col min="14" max="14" width="28.5703125" customWidth="1"/>
    <col min="15" max="15" width="15.42578125" bestFit="1" customWidth="1"/>
    <col min="16" max="16" width="20.140625" customWidth="1"/>
    <col min="17" max="17" width="23.5703125" customWidth="1"/>
    <col min="18" max="18" width="17.42578125" customWidth="1"/>
    <col min="19" max="19" width="11" customWidth="1"/>
    <col min="20" max="20" width="13.7109375" customWidth="1"/>
  </cols>
  <sheetData>
    <row r="1" spans="2:20" ht="30.75" customHeight="1" x14ac:dyDescent="0.25">
      <c r="B1" s="89"/>
      <c r="C1" s="89"/>
      <c r="D1" s="89"/>
      <c r="E1" s="89"/>
      <c r="F1" s="90" t="s">
        <v>12</v>
      </c>
      <c r="G1" s="90"/>
      <c r="H1" s="90"/>
      <c r="I1" s="90"/>
      <c r="J1" s="90"/>
      <c r="K1" s="90"/>
      <c r="L1" s="90"/>
      <c r="M1" s="90"/>
      <c r="N1" s="90"/>
      <c r="O1" s="90"/>
      <c r="P1" s="90" t="s">
        <v>13</v>
      </c>
      <c r="Q1" s="90"/>
      <c r="R1" s="90"/>
    </row>
    <row r="2" spans="2:20" ht="27" customHeight="1" x14ac:dyDescent="0.25">
      <c r="B2" s="89"/>
      <c r="C2" s="89"/>
      <c r="D2" s="89"/>
      <c r="E2" s="89"/>
      <c r="F2" s="90"/>
      <c r="G2" s="90"/>
      <c r="H2" s="90"/>
      <c r="I2" s="90"/>
      <c r="J2" s="90"/>
      <c r="K2" s="90"/>
      <c r="L2" s="90"/>
      <c r="M2" s="90"/>
      <c r="N2" s="90"/>
      <c r="O2" s="90"/>
      <c r="P2" s="91" t="s">
        <v>14</v>
      </c>
      <c r="Q2" s="91"/>
      <c r="R2" s="91"/>
    </row>
    <row r="3" spans="2:20" x14ac:dyDescent="0.25">
      <c r="B3" s="90" t="s">
        <v>15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 t="s">
        <v>16</v>
      </c>
      <c r="Q3" s="90"/>
      <c r="R3" s="90"/>
    </row>
    <row r="4" spans="2:20" x14ac:dyDescent="0.25">
      <c r="B4" s="94"/>
      <c r="C4" s="94"/>
      <c r="D4" s="94"/>
      <c r="E4" s="94"/>
      <c r="F4" s="94"/>
      <c r="G4" s="94"/>
      <c r="I4" s="1"/>
      <c r="J4" s="2"/>
      <c r="K4" s="2"/>
      <c r="L4" s="2"/>
      <c r="P4" s="94" t="s">
        <v>17</v>
      </c>
      <c r="Q4" s="94"/>
      <c r="R4" s="94"/>
    </row>
    <row r="5" spans="2:20" x14ac:dyDescent="0.25">
      <c r="B5" s="3"/>
      <c r="C5" s="3"/>
      <c r="D5" s="3"/>
      <c r="E5" s="3"/>
      <c r="F5" s="3"/>
      <c r="G5" s="3"/>
      <c r="H5" s="1"/>
      <c r="I5" s="1"/>
      <c r="J5" s="2"/>
      <c r="K5" s="2"/>
      <c r="L5" s="2"/>
      <c r="M5" s="2"/>
    </row>
    <row r="6" spans="2:20" x14ac:dyDescent="0.25">
      <c r="B6" s="81" t="s">
        <v>15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3"/>
    </row>
    <row r="7" spans="2:20" x14ac:dyDescent="0.25"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6"/>
    </row>
    <row r="8" spans="2:20" x14ac:dyDescent="0.25">
      <c r="B8" s="79" t="s">
        <v>18</v>
      </c>
      <c r="C8" s="81" t="s">
        <v>19</v>
      </c>
      <c r="D8" s="83"/>
      <c r="E8" s="79" t="s">
        <v>20</v>
      </c>
      <c r="F8" s="79" t="s">
        <v>21</v>
      </c>
      <c r="G8" s="79" t="s">
        <v>22</v>
      </c>
      <c r="H8" s="79" t="s">
        <v>23</v>
      </c>
      <c r="I8" s="79"/>
      <c r="J8" s="79"/>
      <c r="K8" s="79"/>
      <c r="L8" s="78" t="s">
        <v>24</v>
      </c>
      <c r="M8" s="79" t="s">
        <v>25</v>
      </c>
      <c r="N8" s="79"/>
      <c r="O8" s="79"/>
      <c r="P8" s="79"/>
      <c r="Q8" s="79" t="s">
        <v>26</v>
      </c>
      <c r="R8" s="79"/>
      <c r="S8" s="79"/>
      <c r="T8" s="79"/>
    </row>
    <row r="9" spans="2:20" ht="15" customHeight="1" x14ac:dyDescent="0.25">
      <c r="B9" s="79"/>
      <c r="C9" s="87"/>
      <c r="D9" s="88"/>
      <c r="E9" s="79"/>
      <c r="F9" s="79"/>
      <c r="G9" s="79"/>
      <c r="H9" s="78" t="s">
        <v>27</v>
      </c>
      <c r="I9" s="79" t="s">
        <v>28</v>
      </c>
      <c r="J9" s="78" t="s">
        <v>29</v>
      </c>
      <c r="K9" s="78"/>
      <c r="L9" s="78"/>
      <c r="M9" s="79" t="s">
        <v>30</v>
      </c>
      <c r="N9" s="79" t="s">
        <v>31</v>
      </c>
      <c r="O9" s="79" t="s">
        <v>32</v>
      </c>
      <c r="P9" s="78" t="s">
        <v>33</v>
      </c>
      <c r="Q9" s="78" t="s">
        <v>27</v>
      </c>
      <c r="R9" s="79" t="s">
        <v>28</v>
      </c>
      <c r="S9" s="78" t="s">
        <v>29</v>
      </c>
      <c r="T9" s="78"/>
    </row>
    <row r="10" spans="2:20" ht="43.5" customHeight="1" x14ac:dyDescent="0.25">
      <c r="B10" s="79"/>
      <c r="C10" s="84"/>
      <c r="D10" s="86"/>
      <c r="E10" s="79"/>
      <c r="F10" s="79"/>
      <c r="G10" s="79"/>
      <c r="H10" s="78"/>
      <c r="I10" s="79"/>
      <c r="J10" s="78"/>
      <c r="K10" s="78"/>
      <c r="L10" s="78"/>
      <c r="M10" s="79"/>
      <c r="N10" s="79"/>
      <c r="O10" s="79"/>
      <c r="P10" s="78"/>
      <c r="Q10" s="78"/>
      <c r="R10" s="79"/>
      <c r="S10" s="78"/>
      <c r="T10" s="78"/>
    </row>
    <row r="11" spans="2:20" ht="75" x14ac:dyDescent="0.25">
      <c r="B11" s="119">
        <v>1</v>
      </c>
      <c r="C11" s="122" t="s">
        <v>57</v>
      </c>
      <c r="D11" s="123"/>
      <c r="E11" s="128" t="s">
        <v>373</v>
      </c>
      <c r="F11" s="6" t="s">
        <v>374</v>
      </c>
      <c r="G11" s="115" t="s">
        <v>375</v>
      </c>
      <c r="H11" s="4">
        <v>2</v>
      </c>
      <c r="I11" s="4">
        <v>20</v>
      </c>
      <c r="J11" s="4">
        <f>H11*I11</f>
        <v>40</v>
      </c>
      <c r="K11" s="4" t="str">
        <f>IF(J11&lt;=5,"Aceptable", IF(J11&lt;=10,"Tolerable",IF(J11&lt;=20,"Moderado",IF(J11&lt;=40,"Importante","Inaceptable"))))</f>
        <v>Importante</v>
      </c>
      <c r="L11" s="8" t="s">
        <v>38</v>
      </c>
      <c r="M11" s="6" t="s">
        <v>376</v>
      </c>
      <c r="N11" s="8" t="s">
        <v>377</v>
      </c>
      <c r="O11" s="17" t="s">
        <v>214</v>
      </c>
      <c r="P11" s="6" t="s">
        <v>378</v>
      </c>
      <c r="Q11" s="4"/>
      <c r="R11" s="4"/>
      <c r="S11" s="4"/>
      <c r="T11" s="7"/>
    </row>
    <row r="12" spans="2:20" ht="90" x14ac:dyDescent="0.25">
      <c r="B12" s="120"/>
      <c r="C12" s="124"/>
      <c r="D12" s="125"/>
      <c r="E12" s="129"/>
      <c r="F12" s="6" t="s">
        <v>379</v>
      </c>
      <c r="G12" s="116"/>
      <c r="H12" s="4">
        <v>2</v>
      </c>
      <c r="I12" s="4">
        <v>20</v>
      </c>
      <c r="J12" s="4">
        <v>40</v>
      </c>
      <c r="K12" s="4" t="str">
        <f t="shared" ref="K12:K29" si="0">IF(J12&lt;=5,"Aceptable", IF(J12&lt;=10,"Tolerable",IF(J12&lt;=20,"Moderado",IF(J12&lt;=40,"Importante","Inaceptable"))))</f>
        <v>Importante</v>
      </c>
      <c r="L12" s="8" t="s">
        <v>38</v>
      </c>
      <c r="M12" s="6" t="s">
        <v>380</v>
      </c>
      <c r="N12" s="8" t="s">
        <v>377</v>
      </c>
      <c r="O12" s="17" t="s">
        <v>214</v>
      </c>
      <c r="P12" s="6" t="s">
        <v>381</v>
      </c>
      <c r="Q12" s="4"/>
      <c r="R12" s="4"/>
      <c r="S12" s="4"/>
      <c r="T12" s="7"/>
    </row>
    <row r="13" spans="2:20" ht="90" x14ac:dyDescent="0.25">
      <c r="B13" s="120"/>
      <c r="C13" s="124"/>
      <c r="D13" s="125"/>
      <c r="E13" s="129"/>
      <c r="F13" s="6" t="s">
        <v>382</v>
      </c>
      <c r="G13" s="116"/>
      <c r="H13" s="4">
        <v>2</v>
      </c>
      <c r="I13" s="4">
        <v>20</v>
      </c>
      <c r="J13" s="4">
        <v>40</v>
      </c>
      <c r="K13" s="4" t="str">
        <f t="shared" si="0"/>
        <v>Importante</v>
      </c>
      <c r="L13" s="8" t="s">
        <v>38</v>
      </c>
      <c r="M13" s="54" t="s">
        <v>383</v>
      </c>
      <c r="N13" s="8" t="s">
        <v>377</v>
      </c>
      <c r="O13" s="17" t="s">
        <v>214</v>
      </c>
      <c r="P13" s="54" t="s">
        <v>384</v>
      </c>
      <c r="Q13" s="4"/>
      <c r="R13" s="4"/>
      <c r="S13" s="4"/>
      <c r="T13" s="7"/>
    </row>
    <row r="14" spans="2:20" ht="60" x14ac:dyDescent="0.25">
      <c r="B14" s="121"/>
      <c r="C14" s="126"/>
      <c r="D14" s="127"/>
      <c r="E14" s="130"/>
      <c r="F14" s="6" t="s">
        <v>385</v>
      </c>
      <c r="G14" s="117"/>
      <c r="H14" s="55">
        <v>2</v>
      </c>
      <c r="I14" s="4">
        <v>20</v>
      </c>
      <c r="J14" s="4">
        <v>40</v>
      </c>
      <c r="K14" s="4" t="str">
        <f t="shared" si="0"/>
        <v>Importante</v>
      </c>
      <c r="L14" s="8" t="s">
        <v>52</v>
      </c>
      <c r="M14" s="54" t="s">
        <v>386</v>
      </c>
      <c r="N14" s="8" t="s">
        <v>377</v>
      </c>
      <c r="O14" s="17" t="s">
        <v>214</v>
      </c>
      <c r="P14" s="54" t="s">
        <v>387</v>
      </c>
      <c r="Q14" s="4"/>
      <c r="R14" s="4"/>
      <c r="S14" s="4"/>
      <c r="T14" s="7"/>
    </row>
    <row r="15" spans="2:20" ht="45" x14ac:dyDescent="0.25">
      <c r="B15" s="95">
        <v>2</v>
      </c>
      <c r="C15" s="122" t="s">
        <v>57</v>
      </c>
      <c r="D15" s="123"/>
      <c r="E15" s="128" t="s">
        <v>388</v>
      </c>
      <c r="F15" s="6" t="s">
        <v>389</v>
      </c>
      <c r="G15" s="115" t="s">
        <v>375</v>
      </c>
      <c r="H15" s="55">
        <v>2</v>
      </c>
      <c r="I15" s="55">
        <v>20</v>
      </c>
      <c r="J15" s="55">
        <f t="shared" ref="J15:J29" si="1">H15*I15</f>
        <v>40</v>
      </c>
      <c r="K15" s="55" t="str">
        <f t="shared" si="0"/>
        <v>Importante</v>
      </c>
      <c r="L15" s="8" t="s">
        <v>38</v>
      </c>
      <c r="M15" s="6" t="s">
        <v>390</v>
      </c>
      <c r="N15" s="8" t="s">
        <v>377</v>
      </c>
      <c r="O15" s="17" t="s">
        <v>214</v>
      </c>
      <c r="P15" s="54" t="s">
        <v>391</v>
      </c>
      <c r="Q15" s="4"/>
      <c r="R15" s="4"/>
      <c r="S15" s="4"/>
      <c r="T15" s="7"/>
    </row>
    <row r="16" spans="2:20" ht="45" x14ac:dyDescent="0.25">
      <c r="B16" s="95"/>
      <c r="C16" s="124"/>
      <c r="D16" s="125"/>
      <c r="E16" s="129"/>
      <c r="F16" s="6" t="s">
        <v>392</v>
      </c>
      <c r="G16" s="116"/>
      <c r="H16" s="55">
        <v>2</v>
      </c>
      <c r="I16" s="55">
        <v>20</v>
      </c>
      <c r="J16" s="55">
        <f t="shared" si="1"/>
        <v>40</v>
      </c>
      <c r="K16" s="55" t="str">
        <f t="shared" si="0"/>
        <v>Importante</v>
      </c>
      <c r="L16" s="8" t="s">
        <v>38</v>
      </c>
      <c r="M16" s="6" t="s">
        <v>393</v>
      </c>
      <c r="N16" s="8" t="s">
        <v>394</v>
      </c>
      <c r="O16" s="17" t="s">
        <v>214</v>
      </c>
      <c r="P16" s="54" t="s">
        <v>395</v>
      </c>
      <c r="Q16" s="4"/>
      <c r="R16" s="4"/>
      <c r="S16" s="4"/>
      <c r="T16" s="7"/>
    </row>
    <row r="17" spans="2:20" ht="60" x14ac:dyDescent="0.25">
      <c r="B17" s="95"/>
      <c r="C17" s="124"/>
      <c r="D17" s="125"/>
      <c r="E17" s="129"/>
      <c r="F17" s="6" t="s">
        <v>396</v>
      </c>
      <c r="G17" s="116"/>
      <c r="H17" s="55">
        <v>2</v>
      </c>
      <c r="I17" s="55">
        <v>20</v>
      </c>
      <c r="J17" s="55">
        <f t="shared" si="1"/>
        <v>40</v>
      </c>
      <c r="K17" s="55" t="str">
        <f t="shared" si="0"/>
        <v>Importante</v>
      </c>
      <c r="L17" s="8" t="s">
        <v>38</v>
      </c>
      <c r="M17" s="6" t="s">
        <v>397</v>
      </c>
      <c r="N17" s="8" t="s">
        <v>377</v>
      </c>
      <c r="O17" s="17" t="s">
        <v>214</v>
      </c>
      <c r="P17" s="54" t="s">
        <v>398</v>
      </c>
      <c r="Q17" s="4"/>
      <c r="R17" s="4"/>
      <c r="S17" s="4"/>
      <c r="T17" s="7"/>
    </row>
    <row r="18" spans="2:20" ht="60" x14ac:dyDescent="0.25">
      <c r="B18" s="95"/>
      <c r="C18" s="126"/>
      <c r="D18" s="127"/>
      <c r="E18" s="130"/>
      <c r="F18" s="6" t="s">
        <v>399</v>
      </c>
      <c r="G18" s="117"/>
      <c r="H18" s="55">
        <v>2</v>
      </c>
      <c r="I18" s="55">
        <v>20</v>
      </c>
      <c r="J18" s="55">
        <f t="shared" si="1"/>
        <v>40</v>
      </c>
      <c r="K18" s="55" t="str">
        <f t="shared" si="0"/>
        <v>Importante</v>
      </c>
      <c r="L18" s="8" t="s">
        <v>38</v>
      </c>
      <c r="M18" s="6" t="s">
        <v>400</v>
      </c>
      <c r="N18" s="8" t="s">
        <v>377</v>
      </c>
      <c r="O18" s="17" t="s">
        <v>214</v>
      </c>
      <c r="P18" s="54" t="s">
        <v>401</v>
      </c>
      <c r="Q18" s="4"/>
      <c r="R18" s="4"/>
      <c r="S18" s="4"/>
      <c r="T18" s="7"/>
    </row>
    <row r="19" spans="2:20" ht="45" x14ac:dyDescent="0.25">
      <c r="B19" s="119">
        <v>3</v>
      </c>
      <c r="C19" s="122" t="s">
        <v>57</v>
      </c>
      <c r="D19" s="123"/>
      <c r="E19" s="128" t="s">
        <v>402</v>
      </c>
      <c r="F19" s="6" t="s">
        <v>389</v>
      </c>
      <c r="G19" s="109" t="s">
        <v>375</v>
      </c>
      <c r="H19" s="56">
        <v>2</v>
      </c>
      <c r="I19" s="4">
        <v>20</v>
      </c>
      <c r="J19" s="4">
        <f t="shared" si="1"/>
        <v>40</v>
      </c>
      <c r="K19" s="4" t="str">
        <f t="shared" si="0"/>
        <v>Importante</v>
      </c>
      <c r="L19" s="8" t="s">
        <v>38</v>
      </c>
      <c r="M19" s="6" t="s">
        <v>390</v>
      </c>
      <c r="N19" s="8" t="s">
        <v>377</v>
      </c>
      <c r="O19" s="17" t="s">
        <v>214</v>
      </c>
      <c r="P19" s="54" t="s">
        <v>391</v>
      </c>
      <c r="Q19" s="4"/>
      <c r="R19" s="4"/>
      <c r="S19" s="4"/>
      <c r="T19" s="7"/>
    </row>
    <row r="20" spans="2:20" ht="90" x14ac:dyDescent="0.25">
      <c r="B20" s="120"/>
      <c r="C20" s="124"/>
      <c r="D20" s="125"/>
      <c r="E20" s="129"/>
      <c r="F20" s="6" t="s">
        <v>403</v>
      </c>
      <c r="G20" s="109"/>
      <c r="H20" s="56">
        <v>2</v>
      </c>
      <c r="I20" s="4">
        <v>20</v>
      </c>
      <c r="J20" s="4">
        <f t="shared" si="1"/>
        <v>40</v>
      </c>
      <c r="K20" s="4" t="str">
        <f t="shared" si="0"/>
        <v>Importante</v>
      </c>
      <c r="L20" s="8" t="s">
        <v>38</v>
      </c>
      <c r="M20" s="6" t="s">
        <v>404</v>
      </c>
      <c r="N20" s="8" t="s">
        <v>377</v>
      </c>
      <c r="O20" s="17" t="s">
        <v>214</v>
      </c>
      <c r="P20" s="54" t="s">
        <v>384</v>
      </c>
      <c r="Q20" s="4"/>
      <c r="R20" s="4"/>
      <c r="S20" s="4"/>
      <c r="T20" s="7"/>
    </row>
    <row r="21" spans="2:20" ht="90" x14ac:dyDescent="0.25">
      <c r="B21" s="121"/>
      <c r="C21" s="126"/>
      <c r="D21" s="127"/>
      <c r="E21" s="130"/>
      <c r="F21" s="6" t="s">
        <v>405</v>
      </c>
      <c r="G21" s="109"/>
      <c r="H21" s="56">
        <v>2</v>
      </c>
      <c r="I21" s="4">
        <v>20</v>
      </c>
      <c r="J21" s="4">
        <f t="shared" si="1"/>
        <v>40</v>
      </c>
      <c r="K21" s="4" t="str">
        <f t="shared" si="0"/>
        <v>Importante</v>
      </c>
      <c r="L21" s="8" t="s">
        <v>38</v>
      </c>
      <c r="M21" s="6" t="s">
        <v>406</v>
      </c>
      <c r="N21" s="8" t="s">
        <v>377</v>
      </c>
      <c r="O21" s="17" t="s">
        <v>214</v>
      </c>
      <c r="P21" s="54" t="s">
        <v>407</v>
      </c>
      <c r="Q21" s="4"/>
      <c r="R21" s="4"/>
      <c r="S21" s="4"/>
      <c r="T21" s="7"/>
    </row>
    <row r="22" spans="2:20" ht="105" x14ac:dyDescent="0.25">
      <c r="B22" s="119">
        <v>4</v>
      </c>
      <c r="C22" s="122" t="s">
        <v>57</v>
      </c>
      <c r="D22" s="123"/>
      <c r="E22" s="128" t="s">
        <v>408</v>
      </c>
      <c r="F22" s="6" t="s">
        <v>409</v>
      </c>
      <c r="G22" s="115" t="s">
        <v>410</v>
      </c>
      <c r="H22" s="55">
        <v>1</v>
      </c>
      <c r="I22" s="55">
        <v>20</v>
      </c>
      <c r="J22" s="55">
        <f t="shared" si="1"/>
        <v>20</v>
      </c>
      <c r="K22" s="55" t="str">
        <f t="shared" si="0"/>
        <v>Moderado</v>
      </c>
      <c r="L22" s="8" t="s">
        <v>52</v>
      </c>
      <c r="M22" s="6" t="s">
        <v>411</v>
      </c>
      <c r="N22" s="8" t="s">
        <v>377</v>
      </c>
      <c r="O22" s="17" t="s">
        <v>214</v>
      </c>
      <c r="P22" s="54" t="s">
        <v>412</v>
      </c>
      <c r="Q22" s="4"/>
      <c r="R22" s="4"/>
      <c r="S22" s="4"/>
      <c r="T22" s="7"/>
    </row>
    <row r="23" spans="2:20" ht="45" x14ac:dyDescent="0.25">
      <c r="B23" s="120"/>
      <c r="C23" s="124"/>
      <c r="D23" s="125"/>
      <c r="E23" s="129"/>
      <c r="F23" s="6" t="s">
        <v>413</v>
      </c>
      <c r="G23" s="116"/>
      <c r="H23" s="55">
        <v>1</v>
      </c>
      <c r="I23" s="55">
        <v>20</v>
      </c>
      <c r="J23" s="55">
        <f t="shared" si="1"/>
        <v>20</v>
      </c>
      <c r="K23" s="55" t="str">
        <f t="shared" si="0"/>
        <v>Moderado</v>
      </c>
      <c r="L23" s="8" t="s">
        <v>52</v>
      </c>
      <c r="M23" s="6" t="s">
        <v>414</v>
      </c>
      <c r="N23" s="8" t="s">
        <v>377</v>
      </c>
      <c r="O23" s="17" t="s">
        <v>214</v>
      </c>
      <c r="P23" s="54" t="s">
        <v>415</v>
      </c>
      <c r="Q23" s="4"/>
      <c r="R23" s="4"/>
      <c r="S23" s="4"/>
      <c r="T23" s="7"/>
    </row>
    <row r="24" spans="2:20" ht="60" x14ac:dyDescent="0.25">
      <c r="B24" s="120"/>
      <c r="C24" s="124"/>
      <c r="D24" s="125"/>
      <c r="E24" s="129"/>
      <c r="F24" s="6" t="s">
        <v>416</v>
      </c>
      <c r="G24" s="116"/>
      <c r="H24" s="55">
        <v>2</v>
      </c>
      <c r="I24" s="55">
        <v>20</v>
      </c>
      <c r="J24" s="4">
        <f t="shared" si="1"/>
        <v>40</v>
      </c>
      <c r="K24" s="4" t="str">
        <f t="shared" si="0"/>
        <v>Importante</v>
      </c>
      <c r="L24" s="8" t="s">
        <v>38</v>
      </c>
      <c r="M24" s="6" t="s">
        <v>417</v>
      </c>
      <c r="N24" s="8" t="s">
        <v>377</v>
      </c>
      <c r="O24" s="17" t="s">
        <v>214</v>
      </c>
      <c r="P24" s="54" t="s">
        <v>418</v>
      </c>
      <c r="Q24" s="4"/>
      <c r="R24" s="4"/>
      <c r="S24" s="4"/>
      <c r="T24" s="7"/>
    </row>
    <row r="25" spans="2:20" ht="75" x14ac:dyDescent="0.25">
      <c r="B25" s="120"/>
      <c r="C25" s="124"/>
      <c r="D25" s="125"/>
      <c r="E25" s="129"/>
      <c r="F25" s="6" t="s">
        <v>419</v>
      </c>
      <c r="G25" s="116"/>
      <c r="H25" s="55">
        <v>2</v>
      </c>
      <c r="I25" s="55">
        <v>20</v>
      </c>
      <c r="J25" s="4">
        <f t="shared" si="1"/>
        <v>40</v>
      </c>
      <c r="K25" s="4" t="str">
        <f t="shared" si="0"/>
        <v>Importante</v>
      </c>
      <c r="L25" s="8" t="s">
        <v>38</v>
      </c>
      <c r="M25" s="6" t="s">
        <v>420</v>
      </c>
      <c r="N25" s="8" t="s">
        <v>394</v>
      </c>
      <c r="O25" s="17" t="s">
        <v>214</v>
      </c>
      <c r="P25" s="54" t="s">
        <v>421</v>
      </c>
      <c r="Q25" s="4"/>
      <c r="R25" s="4"/>
      <c r="S25" s="4"/>
      <c r="T25" s="7"/>
    </row>
    <row r="26" spans="2:20" ht="60" x14ac:dyDescent="0.25">
      <c r="B26" s="120"/>
      <c r="C26" s="124"/>
      <c r="D26" s="125"/>
      <c r="E26" s="129"/>
      <c r="F26" s="6" t="s">
        <v>422</v>
      </c>
      <c r="G26" s="116"/>
      <c r="H26" s="55">
        <v>2</v>
      </c>
      <c r="I26" s="55">
        <v>20</v>
      </c>
      <c r="J26" s="4">
        <f t="shared" si="1"/>
        <v>40</v>
      </c>
      <c r="K26" s="4" t="str">
        <f t="shared" si="0"/>
        <v>Importante</v>
      </c>
      <c r="L26" s="8" t="s">
        <v>38</v>
      </c>
      <c r="M26" s="6" t="s">
        <v>423</v>
      </c>
      <c r="N26" s="8" t="s">
        <v>377</v>
      </c>
      <c r="O26" s="17" t="s">
        <v>214</v>
      </c>
      <c r="P26" s="54" t="s">
        <v>424</v>
      </c>
      <c r="Q26" s="4"/>
      <c r="R26" s="4"/>
      <c r="S26" s="4"/>
      <c r="T26" s="7"/>
    </row>
    <row r="27" spans="2:20" ht="75" x14ac:dyDescent="0.25">
      <c r="B27" s="120"/>
      <c r="C27" s="126"/>
      <c r="D27" s="127"/>
      <c r="E27" s="129"/>
      <c r="F27" s="54" t="s">
        <v>425</v>
      </c>
      <c r="G27" s="116"/>
      <c r="H27" s="55">
        <v>1</v>
      </c>
      <c r="I27" s="55">
        <v>20</v>
      </c>
      <c r="J27" s="55">
        <f t="shared" si="1"/>
        <v>20</v>
      </c>
      <c r="K27" s="55" t="str">
        <f t="shared" si="0"/>
        <v>Moderado</v>
      </c>
      <c r="L27" s="57" t="s">
        <v>52</v>
      </c>
      <c r="M27" s="54" t="s">
        <v>426</v>
      </c>
      <c r="N27" s="57" t="s">
        <v>377</v>
      </c>
      <c r="O27" s="17" t="s">
        <v>214</v>
      </c>
      <c r="P27" s="54" t="s">
        <v>427</v>
      </c>
      <c r="Q27" s="4"/>
      <c r="R27" s="4"/>
      <c r="S27" s="4"/>
      <c r="T27" s="7"/>
    </row>
    <row r="28" spans="2:20" ht="45" x14ac:dyDescent="0.25">
      <c r="B28" s="119">
        <v>5</v>
      </c>
      <c r="C28" s="122" t="s">
        <v>57</v>
      </c>
      <c r="D28" s="123"/>
      <c r="E28" s="128" t="s">
        <v>428</v>
      </c>
      <c r="F28" s="6" t="s">
        <v>429</v>
      </c>
      <c r="G28" s="115" t="s">
        <v>410</v>
      </c>
      <c r="H28" s="55">
        <v>1</v>
      </c>
      <c r="I28" s="55">
        <v>20</v>
      </c>
      <c r="J28" s="55">
        <f t="shared" si="1"/>
        <v>20</v>
      </c>
      <c r="K28" s="55" t="str">
        <f t="shared" si="0"/>
        <v>Moderado</v>
      </c>
      <c r="L28" s="57" t="s">
        <v>52</v>
      </c>
      <c r="M28" s="6" t="s">
        <v>430</v>
      </c>
      <c r="N28" s="8" t="s">
        <v>377</v>
      </c>
      <c r="O28" s="17" t="s">
        <v>214</v>
      </c>
      <c r="P28" s="6" t="s">
        <v>431</v>
      </c>
      <c r="Q28" s="4"/>
      <c r="R28" s="4"/>
      <c r="S28" s="4"/>
      <c r="T28" s="7"/>
    </row>
    <row r="29" spans="2:20" ht="45" x14ac:dyDescent="0.25">
      <c r="B29" s="120"/>
      <c r="C29" s="124"/>
      <c r="D29" s="125"/>
      <c r="E29" s="129"/>
      <c r="F29" s="115" t="s">
        <v>432</v>
      </c>
      <c r="G29" s="116"/>
      <c r="H29" s="131">
        <v>1</v>
      </c>
      <c r="I29" s="131">
        <v>20</v>
      </c>
      <c r="J29" s="131">
        <f t="shared" si="1"/>
        <v>20</v>
      </c>
      <c r="K29" s="131" t="str">
        <f t="shared" si="0"/>
        <v>Moderado</v>
      </c>
      <c r="L29" s="119" t="s">
        <v>52</v>
      </c>
      <c r="M29" s="54" t="s">
        <v>433</v>
      </c>
      <c r="N29" s="119" t="s">
        <v>377</v>
      </c>
      <c r="O29" s="17" t="s">
        <v>214</v>
      </c>
      <c r="P29" s="54" t="s">
        <v>434</v>
      </c>
      <c r="Q29" s="4"/>
      <c r="R29" s="4"/>
      <c r="S29" s="4"/>
      <c r="T29" s="7"/>
    </row>
    <row r="30" spans="2:20" ht="60" x14ac:dyDescent="0.25">
      <c r="B30" s="121"/>
      <c r="C30" s="126"/>
      <c r="D30" s="127"/>
      <c r="E30" s="130"/>
      <c r="F30" s="117"/>
      <c r="G30" s="117"/>
      <c r="H30" s="132"/>
      <c r="I30" s="132"/>
      <c r="J30" s="132"/>
      <c r="K30" s="132"/>
      <c r="L30" s="121"/>
      <c r="M30" s="54" t="s">
        <v>435</v>
      </c>
      <c r="N30" s="121"/>
      <c r="O30" s="17" t="s">
        <v>214</v>
      </c>
      <c r="P30" s="54" t="s">
        <v>436</v>
      </c>
      <c r="Q30" s="4"/>
      <c r="R30" s="4"/>
      <c r="S30" s="4"/>
      <c r="T30" s="7"/>
    </row>
    <row r="31" spans="2:20" ht="60" x14ac:dyDescent="0.25">
      <c r="B31" s="119">
        <v>6</v>
      </c>
      <c r="C31" s="122" t="s">
        <v>57</v>
      </c>
      <c r="D31" s="123"/>
      <c r="E31" s="128" t="s">
        <v>437</v>
      </c>
      <c r="F31" s="6" t="s">
        <v>438</v>
      </c>
      <c r="G31" s="115" t="s">
        <v>375</v>
      </c>
      <c r="H31" s="55">
        <v>1</v>
      </c>
      <c r="I31" s="55">
        <v>20</v>
      </c>
      <c r="J31" s="55">
        <f t="shared" ref="J31:J35" si="2">H31*I31</f>
        <v>20</v>
      </c>
      <c r="K31" s="55" t="str">
        <f t="shared" ref="K31:K35" si="3">IF(J31&lt;=5,"Aceptable", IF(J31&lt;=10,"Tolerable",IF(J31&lt;=20,"Moderado",IF(J31&lt;=40,"Importante","Inaceptable"))))</f>
        <v>Moderado</v>
      </c>
      <c r="L31" s="57" t="s">
        <v>52</v>
      </c>
      <c r="M31" s="115" t="s">
        <v>439</v>
      </c>
      <c r="N31" s="57" t="s">
        <v>377</v>
      </c>
      <c r="O31" s="17" t="s">
        <v>214</v>
      </c>
      <c r="P31" s="115" t="s">
        <v>440</v>
      </c>
      <c r="Q31" s="4"/>
      <c r="R31" s="4"/>
      <c r="S31" s="4"/>
      <c r="T31" s="7"/>
    </row>
    <row r="32" spans="2:20" ht="30" x14ac:dyDescent="0.25">
      <c r="B32" s="120"/>
      <c r="C32" s="124"/>
      <c r="D32" s="125"/>
      <c r="E32" s="129"/>
      <c r="F32" s="6" t="s">
        <v>441</v>
      </c>
      <c r="G32" s="116"/>
      <c r="H32" s="55">
        <v>1</v>
      </c>
      <c r="I32" s="55">
        <v>20</v>
      </c>
      <c r="J32" s="55">
        <f t="shared" si="2"/>
        <v>20</v>
      </c>
      <c r="K32" s="55" t="str">
        <f t="shared" si="3"/>
        <v>Moderado</v>
      </c>
      <c r="L32" s="57" t="s">
        <v>52</v>
      </c>
      <c r="M32" s="116"/>
      <c r="N32" s="57" t="s">
        <v>377</v>
      </c>
      <c r="O32" s="17" t="s">
        <v>214</v>
      </c>
      <c r="P32" s="116"/>
      <c r="Q32" s="4"/>
      <c r="R32" s="4"/>
      <c r="S32" s="4"/>
      <c r="T32" s="7"/>
    </row>
    <row r="33" spans="2:20" ht="30" x14ac:dyDescent="0.25">
      <c r="B33" s="121"/>
      <c r="C33" s="126"/>
      <c r="D33" s="127"/>
      <c r="E33" s="130"/>
      <c r="F33" s="8" t="s">
        <v>442</v>
      </c>
      <c r="G33" s="117"/>
      <c r="H33" s="55">
        <v>1</v>
      </c>
      <c r="I33" s="55">
        <v>20</v>
      </c>
      <c r="J33" s="55">
        <f t="shared" si="2"/>
        <v>20</v>
      </c>
      <c r="K33" s="55" t="str">
        <f t="shared" si="3"/>
        <v>Moderado</v>
      </c>
      <c r="L33" s="57" t="s">
        <v>52</v>
      </c>
      <c r="M33" s="117"/>
      <c r="N33" s="57" t="s">
        <v>377</v>
      </c>
      <c r="O33" s="17" t="s">
        <v>214</v>
      </c>
      <c r="P33" s="117"/>
      <c r="Q33" s="4"/>
      <c r="R33" s="4"/>
      <c r="S33" s="4"/>
      <c r="T33" s="7"/>
    </row>
    <row r="34" spans="2:20" ht="75" x14ac:dyDescent="0.25">
      <c r="B34" s="95">
        <v>7</v>
      </c>
      <c r="C34" s="95" t="s">
        <v>57</v>
      </c>
      <c r="D34" s="95"/>
      <c r="E34" s="118" t="s">
        <v>443</v>
      </c>
      <c r="F34" s="8" t="s">
        <v>444</v>
      </c>
      <c r="G34" s="115" t="s">
        <v>445</v>
      </c>
      <c r="H34" s="55">
        <v>1</v>
      </c>
      <c r="I34" s="55">
        <v>20</v>
      </c>
      <c r="J34" s="55">
        <f t="shared" si="2"/>
        <v>20</v>
      </c>
      <c r="K34" s="55" t="str">
        <f t="shared" si="3"/>
        <v>Moderado</v>
      </c>
      <c r="L34" s="57" t="s">
        <v>52</v>
      </c>
      <c r="M34" s="54" t="s">
        <v>446</v>
      </c>
      <c r="N34" s="8" t="s">
        <v>377</v>
      </c>
      <c r="O34" s="17" t="s">
        <v>214</v>
      </c>
      <c r="P34" s="6" t="s">
        <v>447</v>
      </c>
      <c r="Q34" s="4"/>
      <c r="R34" s="4"/>
      <c r="S34" s="4"/>
      <c r="T34" s="7"/>
    </row>
    <row r="35" spans="2:20" ht="45" x14ac:dyDescent="0.25">
      <c r="B35" s="95"/>
      <c r="C35" s="95"/>
      <c r="D35" s="95"/>
      <c r="E35" s="118"/>
      <c r="F35" s="6" t="s">
        <v>448</v>
      </c>
      <c r="G35" s="117"/>
      <c r="H35" s="4">
        <v>1</v>
      </c>
      <c r="I35" s="4">
        <v>20</v>
      </c>
      <c r="J35" s="4">
        <f t="shared" si="2"/>
        <v>20</v>
      </c>
      <c r="K35" s="4" t="str">
        <f t="shared" si="3"/>
        <v>Moderado</v>
      </c>
      <c r="L35" s="8" t="s">
        <v>52</v>
      </c>
      <c r="M35" s="6" t="s">
        <v>449</v>
      </c>
      <c r="N35" s="8" t="s">
        <v>377</v>
      </c>
      <c r="O35" s="17" t="s">
        <v>214</v>
      </c>
      <c r="P35" s="6" t="s">
        <v>450</v>
      </c>
      <c r="Q35" s="4"/>
      <c r="R35" s="4"/>
      <c r="S35" s="4"/>
      <c r="T35" s="7"/>
    </row>
    <row r="36" spans="2:20" ht="15" customHeight="1" x14ac:dyDescent="0.25"/>
    <row r="37" spans="2:20" ht="15" customHeight="1" x14ac:dyDescent="0.25">
      <c r="B37" s="72" t="s">
        <v>78</v>
      </c>
      <c r="C37" s="73"/>
      <c r="D37" s="73"/>
      <c r="E37" s="73"/>
      <c r="F37" s="73"/>
      <c r="G37" s="74"/>
      <c r="H37" s="71" t="s">
        <v>79</v>
      </c>
      <c r="I37" s="71"/>
      <c r="J37" s="71"/>
      <c r="K37" s="71"/>
      <c r="L37" s="71"/>
      <c r="M37" s="71"/>
      <c r="N37" s="71" t="s">
        <v>80</v>
      </c>
      <c r="O37" s="71"/>
      <c r="P37" s="71"/>
      <c r="Q37" s="71"/>
      <c r="R37" s="71"/>
    </row>
    <row r="38" spans="2:20" ht="15" customHeight="1" x14ac:dyDescent="0.25">
      <c r="B38" s="72" t="s">
        <v>81</v>
      </c>
      <c r="C38" s="73"/>
      <c r="D38" s="73"/>
      <c r="E38" s="73"/>
      <c r="F38" s="73"/>
      <c r="G38" s="74"/>
      <c r="H38" s="75" t="s">
        <v>82</v>
      </c>
      <c r="I38" s="75"/>
      <c r="J38" s="75"/>
      <c r="K38" s="75"/>
      <c r="L38" s="75"/>
      <c r="M38" s="75"/>
      <c r="N38" s="75" t="s">
        <v>83</v>
      </c>
      <c r="O38" s="75"/>
      <c r="P38" s="75"/>
      <c r="Q38" s="75"/>
      <c r="R38" s="75"/>
    </row>
    <row r="41" spans="2:20" x14ac:dyDescent="0.25">
      <c r="E41" s="10"/>
      <c r="F41" s="10"/>
      <c r="G41" s="10"/>
    </row>
  </sheetData>
  <mergeCells count="71">
    <mergeCell ref="B1:E2"/>
    <mergeCell ref="F1:O2"/>
    <mergeCell ref="P1:R1"/>
    <mergeCell ref="P2:R2"/>
    <mergeCell ref="B3:O3"/>
    <mergeCell ref="P3:R3"/>
    <mergeCell ref="B4:G4"/>
    <mergeCell ref="P4:R4"/>
    <mergeCell ref="B6:T7"/>
    <mergeCell ref="B8:B10"/>
    <mergeCell ref="C8:D10"/>
    <mergeCell ref="E8:E10"/>
    <mergeCell ref="F8:F10"/>
    <mergeCell ref="G8:G10"/>
    <mergeCell ref="H8:K8"/>
    <mergeCell ref="B15:B18"/>
    <mergeCell ref="C15:D18"/>
    <mergeCell ref="E15:E18"/>
    <mergeCell ref="G15:G18"/>
    <mergeCell ref="Q9:Q10"/>
    <mergeCell ref="L8:L10"/>
    <mergeCell ref="M8:P8"/>
    <mergeCell ref="Q8:T8"/>
    <mergeCell ref="H9:H10"/>
    <mergeCell ref="I9:I10"/>
    <mergeCell ref="J9:K10"/>
    <mergeCell ref="M9:M10"/>
    <mergeCell ref="N9:N10"/>
    <mergeCell ref="O9:O10"/>
    <mergeCell ref="P9:P10"/>
    <mergeCell ref="B11:B14"/>
    <mergeCell ref="C11:D14"/>
    <mergeCell ref="E11:E14"/>
    <mergeCell ref="G11:G14"/>
    <mergeCell ref="R9:R10"/>
    <mergeCell ref="S9:T10"/>
    <mergeCell ref="H29:H30"/>
    <mergeCell ref="B19:B21"/>
    <mergeCell ref="C19:D21"/>
    <mergeCell ref="E19:E21"/>
    <mergeCell ref="G19:G21"/>
    <mergeCell ref="B22:B27"/>
    <mergeCell ref="C22:D27"/>
    <mergeCell ref="E22:E27"/>
    <mergeCell ref="G22:G27"/>
    <mergeCell ref="B28:B30"/>
    <mergeCell ref="C28:D30"/>
    <mergeCell ref="E28:E30"/>
    <mergeCell ref="G28:G30"/>
    <mergeCell ref="F29:F30"/>
    <mergeCell ref="I29:I30"/>
    <mergeCell ref="J29:J30"/>
    <mergeCell ref="K29:K30"/>
    <mergeCell ref="L29:L30"/>
    <mergeCell ref="N29:N30"/>
    <mergeCell ref="B38:G38"/>
    <mergeCell ref="H38:M38"/>
    <mergeCell ref="N38:R38"/>
    <mergeCell ref="P31:P33"/>
    <mergeCell ref="B34:B35"/>
    <mergeCell ref="C34:D35"/>
    <mergeCell ref="E34:E35"/>
    <mergeCell ref="G34:G35"/>
    <mergeCell ref="B37:G37"/>
    <mergeCell ref="H37:M37"/>
    <mergeCell ref="N37:R37"/>
    <mergeCell ref="B31:B33"/>
    <mergeCell ref="C31:D33"/>
    <mergeCell ref="E31:E33"/>
    <mergeCell ref="G31:G33"/>
    <mergeCell ref="M31:M33"/>
  </mergeCells>
  <conditionalFormatting sqref="H36 H39">
    <cfRule type="cellIs" dxfId="515" priority="289" operator="equal">
      <formula>2</formula>
    </cfRule>
  </conditionalFormatting>
  <conditionalFormatting sqref="Q11:Q35">
    <cfRule type="cellIs" dxfId="514" priority="286" operator="equal">
      <formula>1</formula>
    </cfRule>
    <cfRule type="cellIs" dxfId="513" priority="287" operator="equal">
      <formula>2</formula>
    </cfRule>
    <cfRule type="cellIs" dxfId="512" priority="288" operator="equal">
      <formula>3</formula>
    </cfRule>
  </conditionalFormatting>
  <conditionalFormatting sqref="R11:R35">
    <cfRule type="cellIs" dxfId="511" priority="283" operator="equal">
      <formula>5</formula>
    </cfRule>
    <cfRule type="cellIs" dxfId="510" priority="284" operator="equal">
      <formula>10</formula>
    </cfRule>
    <cfRule type="cellIs" dxfId="509" priority="285" operator="equal">
      <formula>20</formula>
    </cfRule>
  </conditionalFormatting>
  <conditionalFormatting sqref="S11:S35">
    <cfRule type="cellIs" dxfId="508" priority="266" operator="equal">
      <formula>20</formula>
    </cfRule>
    <cfRule type="cellIs" dxfId="507" priority="273" operator="equal">
      <formula>5</formula>
    </cfRule>
    <cfRule type="cellIs" dxfId="506" priority="274" operator="equal">
      <formula>5</formula>
    </cfRule>
    <cfRule type="cellIs" dxfId="505" priority="275" operator="equal">
      <formula>10</formula>
    </cfRule>
    <cfRule type="cellIs" dxfId="504" priority="276" operator="equal">
      <formula>10</formula>
    </cfRule>
    <cfRule type="cellIs" dxfId="503" priority="277" operator="equal">
      <formula>60</formula>
    </cfRule>
    <cfRule type="cellIs" dxfId="502" priority="278" operator="equal">
      <formula>40</formula>
    </cfRule>
    <cfRule type="cellIs" dxfId="501" priority="279" operator="equal">
      <formula>30</formula>
    </cfRule>
    <cfRule type="cellIs" dxfId="500" priority="280" operator="equal">
      <formula>15</formula>
    </cfRule>
    <cfRule type="cellIs" dxfId="499" priority="282" operator="equal">
      <formula>"15, 20, "</formula>
    </cfRule>
  </conditionalFormatting>
  <conditionalFormatting sqref="S11:S35">
    <cfRule type="cellIs" dxfId="498" priority="281" operator="equal">
      <formula>15</formula>
    </cfRule>
  </conditionalFormatting>
  <conditionalFormatting sqref="T11:T35">
    <cfRule type="containsText" dxfId="497" priority="267" operator="containsText" text="Inaceptable">
      <formula>NOT(ISERROR(SEARCH("Inaceptable",T11)))</formula>
    </cfRule>
    <cfRule type="containsText" dxfId="496" priority="268" operator="containsText" text="Importante">
      <formula>NOT(ISERROR(SEARCH("Importante",T11)))</formula>
    </cfRule>
    <cfRule type="containsText" dxfId="495" priority="269" operator="containsText" text="Moderado">
      <formula>NOT(ISERROR(SEARCH("Moderado",T11)))</formula>
    </cfRule>
    <cfRule type="containsText" dxfId="494" priority="270" operator="containsText" text="Tolerable">
      <formula>NOT(ISERROR(SEARCH("Tolerable",T11)))</formula>
    </cfRule>
    <cfRule type="containsText" dxfId="493" priority="271" operator="containsText" text="Aceptable">
      <formula>NOT(ISERROR(SEARCH("Aceptable",T11)))</formula>
    </cfRule>
    <cfRule type="containsText" dxfId="492" priority="272" operator="containsText" text="Inaceptable">
      <formula>NOT(ISERROR(SEARCH("Inaceptable",T11)))</formula>
    </cfRule>
  </conditionalFormatting>
  <conditionalFormatting sqref="H11 H15 H19 H22">
    <cfRule type="cellIs" dxfId="491" priority="263" operator="equal">
      <formula>1</formula>
    </cfRule>
    <cfRule type="cellIs" dxfId="490" priority="264" operator="equal">
      <formula>2</formula>
    </cfRule>
    <cfRule type="cellIs" dxfId="489" priority="265" operator="equal">
      <formula>3</formula>
    </cfRule>
  </conditionalFormatting>
  <conditionalFormatting sqref="I11 I15 I19">
    <cfRule type="cellIs" dxfId="488" priority="260" operator="equal">
      <formula>5</formula>
    </cfRule>
    <cfRule type="cellIs" dxfId="487" priority="261" operator="equal">
      <formula>10</formula>
    </cfRule>
    <cfRule type="cellIs" dxfId="486" priority="262" operator="equal">
      <formula>20</formula>
    </cfRule>
  </conditionalFormatting>
  <conditionalFormatting sqref="J11 J15 J19 J22">
    <cfRule type="cellIs" dxfId="485" priority="243" operator="equal">
      <formula>20</formula>
    </cfRule>
    <cfRule type="cellIs" dxfId="484" priority="250" operator="equal">
      <formula>5</formula>
    </cfRule>
    <cfRule type="cellIs" dxfId="483" priority="251" operator="equal">
      <formula>5</formula>
    </cfRule>
    <cfRule type="cellIs" dxfId="482" priority="252" operator="equal">
      <formula>10</formula>
    </cfRule>
    <cfRule type="cellIs" dxfId="481" priority="253" operator="equal">
      <formula>10</formula>
    </cfRule>
    <cfRule type="cellIs" dxfId="480" priority="254" operator="equal">
      <formula>60</formula>
    </cfRule>
    <cfRule type="cellIs" dxfId="479" priority="255" operator="equal">
      <formula>40</formula>
    </cfRule>
    <cfRule type="cellIs" dxfId="478" priority="256" operator="equal">
      <formula>30</formula>
    </cfRule>
    <cfRule type="cellIs" dxfId="477" priority="257" operator="equal">
      <formula>15</formula>
    </cfRule>
    <cfRule type="cellIs" dxfId="476" priority="259" operator="equal">
      <formula>"15, 20, "</formula>
    </cfRule>
  </conditionalFormatting>
  <conditionalFormatting sqref="J11 J15 J19 J22">
    <cfRule type="cellIs" dxfId="475" priority="258" operator="equal">
      <formula>15</formula>
    </cfRule>
  </conditionalFormatting>
  <conditionalFormatting sqref="K11 K15 K22">
    <cfRule type="containsText" dxfId="474" priority="244" operator="containsText" text="Inaceptable">
      <formula>NOT(ISERROR(SEARCH("Inaceptable",K11)))</formula>
    </cfRule>
    <cfRule type="containsText" dxfId="473" priority="245" operator="containsText" text="Importante">
      <formula>NOT(ISERROR(SEARCH("Importante",K11)))</formula>
    </cfRule>
    <cfRule type="containsText" dxfId="472" priority="246" operator="containsText" text="Moderado">
      <formula>NOT(ISERROR(SEARCH("Moderado",K11)))</formula>
    </cfRule>
    <cfRule type="containsText" dxfId="471" priority="247" operator="containsText" text="Tolerable">
      <formula>NOT(ISERROR(SEARCH("Tolerable",K11)))</formula>
    </cfRule>
    <cfRule type="containsText" dxfId="470" priority="248" operator="containsText" text="Aceptable">
      <formula>NOT(ISERROR(SEARCH("Aceptable",K11)))</formula>
    </cfRule>
    <cfRule type="containsText" dxfId="469" priority="249" operator="containsText" text="Inaceptable">
      <formula>NOT(ISERROR(SEARCH("Inaceptable",K11)))</formula>
    </cfRule>
  </conditionalFormatting>
  <conditionalFormatting sqref="I22">
    <cfRule type="cellIs" dxfId="468" priority="240" operator="equal">
      <formula>5</formula>
    </cfRule>
    <cfRule type="cellIs" dxfId="467" priority="241" operator="equal">
      <formula>10</formula>
    </cfRule>
    <cfRule type="cellIs" dxfId="466" priority="242" operator="equal">
      <formula>20</formula>
    </cfRule>
  </conditionalFormatting>
  <conditionalFormatting sqref="H12:H14">
    <cfRule type="cellIs" dxfId="465" priority="237" operator="equal">
      <formula>1</formula>
    </cfRule>
    <cfRule type="cellIs" dxfId="464" priority="238" operator="equal">
      <formula>2</formula>
    </cfRule>
    <cfRule type="cellIs" dxfId="463" priority="239" operator="equal">
      <formula>3</formula>
    </cfRule>
  </conditionalFormatting>
  <conditionalFormatting sqref="J12:J13">
    <cfRule type="cellIs" dxfId="462" priority="226" operator="equal">
      <formula>20</formula>
    </cfRule>
    <cfRule type="cellIs" dxfId="461" priority="227" operator="equal">
      <formula>5</formula>
    </cfRule>
    <cfRule type="cellIs" dxfId="460" priority="228" operator="equal">
      <formula>5</formula>
    </cfRule>
    <cfRule type="cellIs" dxfId="459" priority="229" operator="equal">
      <formula>10</formula>
    </cfRule>
    <cfRule type="cellIs" dxfId="458" priority="230" operator="equal">
      <formula>10</formula>
    </cfRule>
    <cfRule type="cellIs" dxfId="457" priority="231" operator="equal">
      <formula>60</formula>
    </cfRule>
    <cfRule type="cellIs" dxfId="456" priority="232" operator="equal">
      <formula>40</formula>
    </cfRule>
    <cfRule type="cellIs" dxfId="455" priority="233" operator="equal">
      <formula>30</formula>
    </cfRule>
    <cfRule type="cellIs" dxfId="454" priority="234" operator="equal">
      <formula>15</formula>
    </cfRule>
    <cfRule type="cellIs" dxfId="453" priority="236" operator="equal">
      <formula>"15, 20, "</formula>
    </cfRule>
  </conditionalFormatting>
  <conditionalFormatting sqref="J12:J13">
    <cfRule type="cellIs" dxfId="452" priority="235" operator="equal">
      <formula>15</formula>
    </cfRule>
  </conditionalFormatting>
  <conditionalFormatting sqref="K12:K13">
    <cfRule type="containsText" dxfId="451" priority="220" operator="containsText" text="Inaceptable">
      <formula>NOT(ISERROR(SEARCH("Inaceptable",K12)))</formula>
    </cfRule>
    <cfRule type="containsText" dxfId="450" priority="221" operator="containsText" text="Importante">
      <formula>NOT(ISERROR(SEARCH("Importante",K12)))</formula>
    </cfRule>
    <cfRule type="containsText" dxfId="449" priority="222" operator="containsText" text="Moderado">
      <formula>NOT(ISERROR(SEARCH("Moderado",K12)))</formula>
    </cfRule>
    <cfRule type="containsText" dxfId="448" priority="223" operator="containsText" text="Tolerable">
      <formula>NOT(ISERROR(SEARCH("Tolerable",K12)))</formula>
    </cfRule>
    <cfRule type="containsText" dxfId="447" priority="224" operator="containsText" text="Aceptable">
      <formula>NOT(ISERROR(SEARCH("Aceptable",K12)))</formula>
    </cfRule>
    <cfRule type="containsText" dxfId="446" priority="225" operator="containsText" text="Inaceptable">
      <formula>NOT(ISERROR(SEARCH("Inaceptable",K12)))</formula>
    </cfRule>
  </conditionalFormatting>
  <conditionalFormatting sqref="H16:H18">
    <cfRule type="cellIs" dxfId="445" priority="217" operator="equal">
      <formula>1</formula>
    </cfRule>
    <cfRule type="cellIs" dxfId="444" priority="218" operator="equal">
      <formula>2</formula>
    </cfRule>
    <cfRule type="cellIs" dxfId="443" priority="219" operator="equal">
      <formula>3</formula>
    </cfRule>
  </conditionalFormatting>
  <conditionalFormatting sqref="I16:I18">
    <cfRule type="cellIs" dxfId="442" priority="214" operator="equal">
      <formula>5</formula>
    </cfRule>
    <cfRule type="cellIs" dxfId="441" priority="215" operator="equal">
      <formula>10</formula>
    </cfRule>
    <cfRule type="cellIs" dxfId="440" priority="216" operator="equal">
      <formula>20</formula>
    </cfRule>
  </conditionalFormatting>
  <conditionalFormatting sqref="J16:J18">
    <cfRule type="cellIs" dxfId="439" priority="203" operator="equal">
      <formula>20</formula>
    </cfRule>
    <cfRule type="cellIs" dxfId="438" priority="204" operator="equal">
      <formula>5</formula>
    </cfRule>
    <cfRule type="cellIs" dxfId="437" priority="205" operator="equal">
      <formula>5</formula>
    </cfRule>
    <cfRule type="cellIs" dxfId="436" priority="206" operator="equal">
      <formula>10</formula>
    </cfRule>
    <cfRule type="cellIs" dxfId="435" priority="207" operator="equal">
      <formula>10</formula>
    </cfRule>
    <cfRule type="cellIs" dxfId="434" priority="208" operator="equal">
      <formula>60</formula>
    </cfRule>
    <cfRule type="cellIs" dxfId="433" priority="209" operator="equal">
      <formula>40</formula>
    </cfRule>
    <cfRule type="cellIs" dxfId="432" priority="210" operator="equal">
      <formula>30</formula>
    </cfRule>
    <cfRule type="cellIs" dxfId="431" priority="211" operator="equal">
      <formula>15</formula>
    </cfRule>
    <cfRule type="cellIs" dxfId="430" priority="213" operator="equal">
      <formula>"15, 20, "</formula>
    </cfRule>
  </conditionalFormatting>
  <conditionalFormatting sqref="J16:J18">
    <cfRule type="cellIs" dxfId="429" priority="212" operator="equal">
      <formula>15</formula>
    </cfRule>
  </conditionalFormatting>
  <conditionalFormatting sqref="K16:K18">
    <cfRule type="containsText" dxfId="428" priority="197" operator="containsText" text="Inaceptable">
      <formula>NOT(ISERROR(SEARCH("Inaceptable",K16)))</formula>
    </cfRule>
    <cfRule type="containsText" dxfId="427" priority="198" operator="containsText" text="Importante">
      <formula>NOT(ISERROR(SEARCH("Importante",K16)))</formula>
    </cfRule>
    <cfRule type="containsText" dxfId="426" priority="199" operator="containsText" text="Moderado">
      <formula>NOT(ISERROR(SEARCH("Moderado",K16)))</formula>
    </cfRule>
    <cfRule type="containsText" dxfId="425" priority="200" operator="containsText" text="Tolerable">
      <formula>NOT(ISERROR(SEARCH("Tolerable",K16)))</formula>
    </cfRule>
    <cfRule type="containsText" dxfId="424" priority="201" operator="containsText" text="Aceptable">
      <formula>NOT(ISERROR(SEARCH("Aceptable",K16)))</formula>
    </cfRule>
    <cfRule type="containsText" dxfId="423" priority="202" operator="containsText" text="Inaceptable">
      <formula>NOT(ISERROR(SEARCH("Inaceptable",K16)))</formula>
    </cfRule>
  </conditionalFormatting>
  <conditionalFormatting sqref="I20:I21">
    <cfRule type="cellIs" dxfId="422" priority="194" operator="equal">
      <formula>5</formula>
    </cfRule>
    <cfRule type="cellIs" dxfId="421" priority="195" operator="equal">
      <formula>10</formula>
    </cfRule>
    <cfRule type="cellIs" dxfId="420" priority="196" operator="equal">
      <formula>20</formula>
    </cfRule>
  </conditionalFormatting>
  <conditionalFormatting sqref="J20:J21">
    <cfRule type="cellIs" dxfId="419" priority="183" operator="equal">
      <formula>20</formula>
    </cfRule>
    <cfRule type="cellIs" dxfId="418" priority="184" operator="equal">
      <formula>5</formula>
    </cfRule>
    <cfRule type="cellIs" dxfId="417" priority="185" operator="equal">
      <formula>5</formula>
    </cfRule>
    <cfRule type="cellIs" dxfId="416" priority="186" operator="equal">
      <formula>10</formula>
    </cfRule>
    <cfRule type="cellIs" dxfId="415" priority="187" operator="equal">
      <formula>10</formula>
    </cfRule>
    <cfRule type="cellIs" dxfId="414" priority="188" operator="equal">
      <formula>60</formula>
    </cfRule>
    <cfRule type="cellIs" dxfId="413" priority="189" operator="equal">
      <formula>40</formula>
    </cfRule>
    <cfRule type="cellIs" dxfId="412" priority="190" operator="equal">
      <formula>30</formula>
    </cfRule>
    <cfRule type="cellIs" dxfId="411" priority="191" operator="equal">
      <formula>15</formula>
    </cfRule>
    <cfRule type="cellIs" dxfId="410" priority="193" operator="equal">
      <formula>"15, 20, "</formula>
    </cfRule>
  </conditionalFormatting>
  <conditionalFormatting sqref="J20:J21">
    <cfRule type="cellIs" dxfId="409" priority="192" operator="equal">
      <formula>15</formula>
    </cfRule>
  </conditionalFormatting>
  <conditionalFormatting sqref="K19:K21">
    <cfRule type="containsText" dxfId="408" priority="177" operator="containsText" text="Inaceptable">
      <formula>NOT(ISERROR(SEARCH("Inaceptable",K19)))</formula>
    </cfRule>
    <cfRule type="containsText" dxfId="407" priority="178" operator="containsText" text="Importante">
      <formula>NOT(ISERROR(SEARCH("Importante",K19)))</formula>
    </cfRule>
    <cfRule type="containsText" dxfId="406" priority="179" operator="containsText" text="Moderado">
      <formula>NOT(ISERROR(SEARCH("Moderado",K19)))</formula>
    </cfRule>
    <cfRule type="containsText" dxfId="405" priority="180" operator="containsText" text="Tolerable">
      <formula>NOT(ISERROR(SEARCH("Tolerable",K19)))</formula>
    </cfRule>
    <cfRule type="containsText" dxfId="404" priority="181" operator="containsText" text="Aceptable">
      <formula>NOT(ISERROR(SEARCH("Aceptable",K19)))</formula>
    </cfRule>
    <cfRule type="containsText" dxfId="403" priority="182" operator="containsText" text="Inaceptable">
      <formula>NOT(ISERROR(SEARCH("Inaceptable",K19)))</formula>
    </cfRule>
  </conditionalFormatting>
  <conditionalFormatting sqref="H24">
    <cfRule type="cellIs" dxfId="402" priority="174" operator="equal">
      <formula>1</formula>
    </cfRule>
    <cfRule type="cellIs" dxfId="401" priority="175" operator="equal">
      <formula>2</formula>
    </cfRule>
    <cfRule type="cellIs" dxfId="400" priority="176" operator="equal">
      <formula>3</formula>
    </cfRule>
  </conditionalFormatting>
  <conditionalFormatting sqref="H25">
    <cfRule type="cellIs" dxfId="399" priority="171" operator="equal">
      <formula>1</formula>
    </cfRule>
    <cfRule type="cellIs" dxfId="398" priority="172" operator="equal">
      <formula>2</formula>
    </cfRule>
    <cfRule type="cellIs" dxfId="397" priority="173" operator="equal">
      <formula>3</formula>
    </cfRule>
  </conditionalFormatting>
  <conditionalFormatting sqref="H26">
    <cfRule type="cellIs" dxfId="396" priority="168" operator="equal">
      <formula>1</formula>
    </cfRule>
    <cfRule type="cellIs" dxfId="395" priority="169" operator="equal">
      <formula>2</formula>
    </cfRule>
    <cfRule type="cellIs" dxfId="394" priority="170" operator="equal">
      <formula>3</formula>
    </cfRule>
  </conditionalFormatting>
  <conditionalFormatting sqref="H27">
    <cfRule type="cellIs" dxfId="393" priority="165" operator="equal">
      <formula>1</formula>
    </cfRule>
    <cfRule type="cellIs" dxfId="392" priority="166" operator="equal">
      <formula>2</formula>
    </cfRule>
    <cfRule type="cellIs" dxfId="391" priority="167" operator="equal">
      <formula>3</formula>
    </cfRule>
  </conditionalFormatting>
  <conditionalFormatting sqref="I24:I27">
    <cfRule type="cellIs" dxfId="390" priority="162" operator="equal">
      <formula>5</formula>
    </cfRule>
    <cfRule type="cellIs" dxfId="389" priority="163" operator="equal">
      <formula>10</formula>
    </cfRule>
    <cfRule type="cellIs" dxfId="388" priority="164" operator="equal">
      <formula>20</formula>
    </cfRule>
  </conditionalFormatting>
  <conditionalFormatting sqref="J24:J27">
    <cfRule type="cellIs" dxfId="387" priority="151" operator="equal">
      <formula>20</formula>
    </cfRule>
    <cfRule type="cellIs" dxfId="386" priority="152" operator="equal">
      <formula>5</formula>
    </cfRule>
    <cfRule type="cellIs" dxfId="385" priority="153" operator="equal">
      <formula>5</formula>
    </cfRule>
    <cfRule type="cellIs" dxfId="384" priority="154" operator="equal">
      <formula>10</formula>
    </cfRule>
    <cfRule type="cellIs" dxfId="383" priority="155" operator="equal">
      <formula>10</formula>
    </cfRule>
    <cfRule type="cellIs" dxfId="382" priority="156" operator="equal">
      <formula>60</formula>
    </cfRule>
    <cfRule type="cellIs" dxfId="381" priority="157" operator="equal">
      <formula>40</formula>
    </cfRule>
    <cfRule type="cellIs" dxfId="380" priority="158" operator="equal">
      <formula>30</formula>
    </cfRule>
    <cfRule type="cellIs" dxfId="379" priority="159" operator="equal">
      <formula>15</formula>
    </cfRule>
    <cfRule type="cellIs" dxfId="378" priority="161" operator="equal">
      <formula>"15, 20, "</formula>
    </cfRule>
  </conditionalFormatting>
  <conditionalFormatting sqref="J24:J27">
    <cfRule type="cellIs" dxfId="377" priority="160" operator="equal">
      <formula>15</formula>
    </cfRule>
  </conditionalFormatting>
  <conditionalFormatting sqref="K24">
    <cfRule type="containsText" dxfId="376" priority="145" operator="containsText" text="Inaceptable">
      <formula>NOT(ISERROR(SEARCH("Inaceptable",K24)))</formula>
    </cfRule>
    <cfRule type="containsText" dxfId="375" priority="146" operator="containsText" text="Importante">
      <formula>NOT(ISERROR(SEARCH("Importante",K24)))</formula>
    </cfRule>
    <cfRule type="containsText" dxfId="374" priority="147" operator="containsText" text="Moderado">
      <formula>NOT(ISERROR(SEARCH("Moderado",K24)))</formula>
    </cfRule>
    <cfRule type="containsText" dxfId="373" priority="148" operator="containsText" text="Tolerable">
      <formula>NOT(ISERROR(SEARCH("Tolerable",K24)))</formula>
    </cfRule>
    <cfRule type="containsText" dxfId="372" priority="149" operator="containsText" text="Aceptable">
      <formula>NOT(ISERROR(SEARCH("Aceptable",K24)))</formula>
    </cfRule>
    <cfRule type="containsText" dxfId="371" priority="150" operator="containsText" text="Inaceptable">
      <formula>NOT(ISERROR(SEARCH("Inaceptable",K24)))</formula>
    </cfRule>
  </conditionalFormatting>
  <conditionalFormatting sqref="K25:K27">
    <cfRule type="containsText" dxfId="370" priority="139" operator="containsText" text="Inaceptable">
      <formula>NOT(ISERROR(SEARCH("Inaceptable",K25)))</formula>
    </cfRule>
    <cfRule type="containsText" dxfId="369" priority="140" operator="containsText" text="Importante">
      <formula>NOT(ISERROR(SEARCH("Importante",K25)))</formula>
    </cfRule>
    <cfRule type="containsText" dxfId="368" priority="141" operator="containsText" text="Moderado">
      <formula>NOT(ISERROR(SEARCH("Moderado",K25)))</formula>
    </cfRule>
    <cfRule type="containsText" dxfId="367" priority="142" operator="containsText" text="Tolerable">
      <formula>NOT(ISERROR(SEARCH("Tolerable",K25)))</formula>
    </cfRule>
    <cfRule type="containsText" dxfId="366" priority="143" operator="containsText" text="Aceptable">
      <formula>NOT(ISERROR(SEARCH("Aceptable",K25)))</formula>
    </cfRule>
    <cfRule type="containsText" dxfId="365" priority="144" operator="containsText" text="Inaceptable">
      <formula>NOT(ISERROR(SEARCH("Inaceptable",K25)))</formula>
    </cfRule>
  </conditionalFormatting>
  <conditionalFormatting sqref="I14">
    <cfRule type="cellIs" dxfId="364" priority="136" operator="equal">
      <formula>5</formula>
    </cfRule>
    <cfRule type="cellIs" dxfId="363" priority="137" operator="equal">
      <formula>10</formula>
    </cfRule>
    <cfRule type="cellIs" dxfId="362" priority="138" operator="equal">
      <formula>20</formula>
    </cfRule>
  </conditionalFormatting>
  <conditionalFormatting sqref="I12:I13">
    <cfRule type="cellIs" dxfId="361" priority="133" operator="equal">
      <formula>5</formula>
    </cfRule>
    <cfRule type="cellIs" dxfId="360" priority="134" operator="equal">
      <formula>10</formula>
    </cfRule>
    <cfRule type="cellIs" dxfId="359" priority="135" operator="equal">
      <formula>20</formula>
    </cfRule>
  </conditionalFormatting>
  <conditionalFormatting sqref="J14">
    <cfRule type="cellIs" dxfId="358" priority="122" operator="equal">
      <formula>20</formula>
    </cfRule>
    <cfRule type="cellIs" dxfId="357" priority="123" operator="equal">
      <formula>5</formula>
    </cfRule>
    <cfRule type="cellIs" dxfId="356" priority="124" operator="equal">
      <formula>5</formula>
    </cfRule>
    <cfRule type="cellIs" dxfId="355" priority="125" operator="equal">
      <formula>10</formula>
    </cfRule>
    <cfRule type="cellIs" dxfId="354" priority="126" operator="equal">
      <formula>10</formula>
    </cfRule>
    <cfRule type="cellIs" dxfId="353" priority="127" operator="equal">
      <formula>60</formula>
    </cfRule>
    <cfRule type="cellIs" dxfId="352" priority="128" operator="equal">
      <formula>40</formula>
    </cfRule>
    <cfRule type="cellIs" dxfId="351" priority="129" operator="equal">
      <formula>30</formula>
    </cfRule>
    <cfRule type="cellIs" dxfId="350" priority="130" operator="equal">
      <formula>15</formula>
    </cfRule>
    <cfRule type="cellIs" dxfId="349" priority="132" operator="equal">
      <formula>"15, 20, "</formula>
    </cfRule>
  </conditionalFormatting>
  <conditionalFormatting sqref="J14">
    <cfRule type="cellIs" dxfId="348" priority="131" operator="equal">
      <formula>15</formula>
    </cfRule>
  </conditionalFormatting>
  <conditionalFormatting sqref="K14">
    <cfRule type="containsText" dxfId="347" priority="116" operator="containsText" text="Inaceptable">
      <formula>NOT(ISERROR(SEARCH("Inaceptable",K14)))</formula>
    </cfRule>
    <cfRule type="containsText" dxfId="346" priority="117" operator="containsText" text="Importante">
      <formula>NOT(ISERROR(SEARCH("Importante",K14)))</formula>
    </cfRule>
    <cfRule type="containsText" dxfId="345" priority="118" operator="containsText" text="Moderado">
      <formula>NOT(ISERROR(SEARCH("Moderado",K14)))</formula>
    </cfRule>
    <cfRule type="containsText" dxfId="344" priority="119" operator="containsText" text="Tolerable">
      <formula>NOT(ISERROR(SEARCH("Tolerable",K14)))</formula>
    </cfRule>
    <cfRule type="containsText" dxfId="343" priority="120" operator="containsText" text="Aceptable">
      <formula>NOT(ISERROR(SEARCH("Aceptable",K14)))</formula>
    </cfRule>
    <cfRule type="containsText" dxfId="342" priority="121" operator="containsText" text="Inaceptable">
      <formula>NOT(ISERROR(SEARCH("Inaceptable",K14)))</formula>
    </cfRule>
  </conditionalFormatting>
  <conditionalFormatting sqref="H31:H33">
    <cfRule type="cellIs" dxfId="341" priority="113" operator="equal">
      <formula>1</formula>
    </cfRule>
    <cfRule type="cellIs" dxfId="340" priority="114" operator="equal">
      <formula>2</formula>
    </cfRule>
    <cfRule type="cellIs" dxfId="339" priority="115" operator="equal">
      <formula>3</formula>
    </cfRule>
  </conditionalFormatting>
  <conditionalFormatting sqref="I31:I33">
    <cfRule type="cellIs" dxfId="338" priority="110" operator="equal">
      <formula>5</formula>
    </cfRule>
    <cfRule type="cellIs" dxfId="337" priority="111" operator="equal">
      <formula>10</formula>
    </cfRule>
    <cfRule type="cellIs" dxfId="336" priority="112" operator="equal">
      <formula>20</formula>
    </cfRule>
  </conditionalFormatting>
  <conditionalFormatting sqref="J31:J33">
    <cfRule type="cellIs" dxfId="335" priority="99" operator="equal">
      <formula>20</formula>
    </cfRule>
    <cfRule type="cellIs" dxfId="334" priority="100" operator="equal">
      <formula>5</formula>
    </cfRule>
    <cfRule type="cellIs" dxfId="333" priority="101" operator="equal">
      <formula>5</formula>
    </cfRule>
    <cfRule type="cellIs" dxfId="332" priority="102" operator="equal">
      <formula>10</formula>
    </cfRule>
    <cfRule type="cellIs" dxfId="331" priority="103" operator="equal">
      <formula>10</formula>
    </cfRule>
    <cfRule type="cellIs" dxfId="330" priority="104" operator="equal">
      <formula>60</formula>
    </cfRule>
    <cfRule type="cellIs" dxfId="329" priority="105" operator="equal">
      <formula>40</formula>
    </cfRule>
    <cfRule type="cellIs" dxfId="328" priority="106" operator="equal">
      <formula>30</formula>
    </cfRule>
    <cfRule type="cellIs" dxfId="327" priority="107" operator="equal">
      <formula>15</formula>
    </cfRule>
    <cfRule type="cellIs" dxfId="326" priority="109" operator="equal">
      <formula>"15, 20, "</formula>
    </cfRule>
  </conditionalFormatting>
  <conditionalFormatting sqref="J31:J33">
    <cfRule type="cellIs" dxfId="325" priority="108" operator="equal">
      <formula>15</formula>
    </cfRule>
  </conditionalFormatting>
  <conditionalFormatting sqref="K31:K33">
    <cfRule type="containsText" dxfId="324" priority="93" operator="containsText" text="Inaceptable">
      <formula>NOT(ISERROR(SEARCH("Inaceptable",K31)))</formula>
    </cfRule>
    <cfRule type="containsText" dxfId="323" priority="94" operator="containsText" text="Importante">
      <formula>NOT(ISERROR(SEARCH("Importante",K31)))</formula>
    </cfRule>
    <cfRule type="containsText" dxfId="322" priority="95" operator="containsText" text="Moderado">
      <formula>NOT(ISERROR(SEARCH("Moderado",K31)))</formula>
    </cfRule>
    <cfRule type="containsText" dxfId="321" priority="96" operator="containsText" text="Tolerable">
      <formula>NOT(ISERROR(SEARCH("Tolerable",K31)))</formula>
    </cfRule>
    <cfRule type="containsText" dxfId="320" priority="97" operator="containsText" text="Aceptable">
      <formula>NOT(ISERROR(SEARCH("Aceptable",K31)))</formula>
    </cfRule>
    <cfRule type="containsText" dxfId="319" priority="98" operator="containsText" text="Inaceptable">
      <formula>NOT(ISERROR(SEARCH("Inaceptable",K31)))</formula>
    </cfRule>
  </conditionalFormatting>
  <conditionalFormatting sqref="H23">
    <cfRule type="cellIs" dxfId="318" priority="90" operator="equal">
      <formula>1</formula>
    </cfRule>
    <cfRule type="cellIs" dxfId="317" priority="91" operator="equal">
      <formula>2</formula>
    </cfRule>
    <cfRule type="cellIs" dxfId="316" priority="92" operator="equal">
      <formula>3</formula>
    </cfRule>
  </conditionalFormatting>
  <conditionalFormatting sqref="J23">
    <cfRule type="cellIs" dxfId="315" priority="73" operator="equal">
      <formula>20</formula>
    </cfRule>
    <cfRule type="cellIs" dxfId="314" priority="80" operator="equal">
      <formula>5</formula>
    </cfRule>
    <cfRule type="cellIs" dxfId="313" priority="81" operator="equal">
      <formula>5</formula>
    </cfRule>
    <cfRule type="cellIs" dxfId="312" priority="82" operator="equal">
      <formula>10</formula>
    </cfRule>
    <cfRule type="cellIs" dxfId="311" priority="83" operator="equal">
      <formula>10</formula>
    </cfRule>
    <cfRule type="cellIs" dxfId="310" priority="84" operator="equal">
      <formula>60</formula>
    </cfRule>
    <cfRule type="cellIs" dxfId="309" priority="85" operator="equal">
      <formula>40</formula>
    </cfRule>
    <cfRule type="cellIs" dxfId="308" priority="86" operator="equal">
      <formula>30</formula>
    </cfRule>
    <cfRule type="cellIs" dxfId="307" priority="87" operator="equal">
      <formula>15</formula>
    </cfRule>
    <cfRule type="cellIs" dxfId="306" priority="89" operator="equal">
      <formula>"15, 20, "</formula>
    </cfRule>
  </conditionalFormatting>
  <conditionalFormatting sqref="J23">
    <cfRule type="cellIs" dxfId="305" priority="88" operator="equal">
      <formula>15</formula>
    </cfRule>
  </conditionalFormatting>
  <conditionalFormatting sqref="K23">
    <cfRule type="containsText" dxfId="304" priority="74" operator="containsText" text="Inaceptable">
      <formula>NOT(ISERROR(SEARCH("Inaceptable",K23)))</formula>
    </cfRule>
    <cfRule type="containsText" dxfId="303" priority="75" operator="containsText" text="Importante">
      <formula>NOT(ISERROR(SEARCH("Importante",K23)))</formula>
    </cfRule>
    <cfRule type="containsText" dxfId="302" priority="76" operator="containsText" text="Moderado">
      <formula>NOT(ISERROR(SEARCH("Moderado",K23)))</formula>
    </cfRule>
    <cfRule type="containsText" dxfId="301" priority="77" operator="containsText" text="Tolerable">
      <formula>NOT(ISERROR(SEARCH("Tolerable",K23)))</formula>
    </cfRule>
    <cfRule type="containsText" dxfId="300" priority="78" operator="containsText" text="Aceptable">
      <formula>NOT(ISERROR(SEARCH("Aceptable",K23)))</formula>
    </cfRule>
    <cfRule type="containsText" dxfId="299" priority="79" operator="containsText" text="Inaceptable">
      <formula>NOT(ISERROR(SEARCH("Inaceptable",K23)))</formula>
    </cfRule>
  </conditionalFormatting>
  <conditionalFormatting sqref="I23">
    <cfRule type="cellIs" dxfId="298" priority="70" operator="equal">
      <formula>5</formula>
    </cfRule>
    <cfRule type="cellIs" dxfId="297" priority="71" operator="equal">
      <formula>10</formula>
    </cfRule>
    <cfRule type="cellIs" dxfId="296" priority="72" operator="equal">
      <formula>20</formula>
    </cfRule>
  </conditionalFormatting>
  <conditionalFormatting sqref="H28">
    <cfRule type="cellIs" dxfId="295" priority="67" operator="equal">
      <formula>1</formula>
    </cfRule>
    <cfRule type="cellIs" dxfId="294" priority="68" operator="equal">
      <formula>2</formula>
    </cfRule>
    <cfRule type="cellIs" dxfId="293" priority="69" operator="equal">
      <formula>3</formula>
    </cfRule>
  </conditionalFormatting>
  <conditionalFormatting sqref="I28">
    <cfRule type="cellIs" dxfId="292" priority="64" operator="equal">
      <formula>5</formula>
    </cfRule>
    <cfRule type="cellIs" dxfId="291" priority="65" operator="equal">
      <formula>10</formula>
    </cfRule>
    <cfRule type="cellIs" dxfId="290" priority="66" operator="equal">
      <formula>20</formula>
    </cfRule>
  </conditionalFormatting>
  <conditionalFormatting sqref="J28">
    <cfRule type="cellIs" dxfId="289" priority="53" operator="equal">
      <formula>20</formula>
    </cfRule>
    <cfRule type="cellIs" dxfId="288" priority="54" operator="equal">
      <formula>5</formula>
    </cfRule>
    <cfRule type="cellIs" dxfId="287" priority="55" operator="equal">
      <formula>5</formula>
    </cfRule>
    <cfRule type="cellIs" dxfId="286" priority="56" operator="equal">
      <formula>10</formula>
    </cfRule>
    <cfRule type="cellIs" dxfId="285" priority="57" operator="equal">
      <formula>10</formula>
    </cfRule>
    <cfRule type="cellIs" dxfId="284" priority="58" operator="equal">
      <formula>60</formula>
    </cfRule>
    <cfRule type="cellIs" dxfId="283" priority="59" operator="equal">
      <formula>40</formula>
    </cfRule>
    <cfRule type="cellIs" dxfId="282" priority="60" operator="equal">
      <formula>30</formula>
    </cfRule>
    <cfRule type="cellIs" dxfId="281" priority="61" operator="equal">
      <formula>15</formula>
    </cfRule>
    <cfRule type="cellIs" dxfId="280" priority="63" operator="equal">
      <formula>"15, 20, "</formula>
    </cfRule>
  </conditionalFormatting>
  <conditionalFormatting sqref="J28">
    <cfRule type="cellIs" dxfId="279" priority="62" operator="equal">
      <formula>15</formula>
    </cfRule>
  </conditionalFormatting>
  <conditionalFormatting sqref="K28">
    <cfRule type="containsText" dxfId="278" priority="47" operator="containsText" text="Inaceptable">
      <formula>NOT(ISERROR(SEARCH("Inaceptable",K28)))</formula>
    </cfRule>
    <cfRule type="containsText" dxfId="277" priority="48" operator="containsText" text="Importante">
      <formula>NOT(ISERROR(SEARCH("Importante",K28)))</formula>
    </cfRule>
    <cfRule type="containsText" dxfId="276" priority="49" operator="containsText" text="Moderado">
      <formula>NOT(ISERROR(SEARCH("Moderado",K28)))</formula>
    </cfRule>
    <cfRule type="containsText" dxfId="275" priority="50" operator="containsText" text="Tolerable">
      <formula>NOT(ISERROR(SEARCH("Tolerable",K28)))</formula>
    </cfRule>
    <cfRule type="containsText" dxfId="274" priority="51" operator="containsText" text="Aceptable">
      <formula>NOT(ISERROR(SEARCH("Aceptable",K28)))</formula>
    </cfRule>
    <cfRule type="containsText" dxfId="273" priority="52" operator="containsText" text="Inaceptable">
      <formula>NOT(ISERROR(SEARCH("Inaceptable",K28)))</formula>
    </cfRule>
  </conditionalFormatting>
  <conditionalFormatting sqref="H29">
    <cfRule type="cellIs" dxfId="272" priority="44" operator="equal">
      <formula>1</formula>
    </cfRule>
    <cfRule type="cellIs" dxfId="271" priority="45" operator="equal">
      <formula>2</formula>
    </cfRule>
    <cfRule type="cellIs" dxfId="270" priority="46" operator="equal">
      <formula>3</formula>
    </cfRule>
  </conditionalFormatting>
  <conditionalFormatting sqref="I29">
    <cfRule type="cellIs" dxfId="269" priority="41" operator="equal">
      <formula>5</formula>
    </cfRule>
    <cfRule type="cellIs" dxfId="268" priority="42" operator="equal">
      <formula>10</formula>
    </cfRule>
    <cfRule type="cellIs" dxfId="267" priority="43" operator="equal">
      <formula>20</formula>
    </cfRule>
  </conditionalFormatting>
  <conditionalFormatting sqref="J29">
    <cfRule type="cellIs" dxfId="266" priority="30" operator="equal">
      <formula>20</formula>
    </cfRule>
    <cfRule type="cellIs" dxfId="265" priority="31" operator="equal">
      <formula>5</formula>
    </cfRule>
    <cfRule type="cellIs" dxfId="264" priority="32" operator="equal">
      <formula>5</formula>
    </cfRule>
    <cfRule type="cellIs" dxfId="263" priority="33" operator="equal">
      <formula>10</formula>
    </cfRule>
    <cfRule type="cellIs" dxfId="262" priority="34" operator="equal">
      <formula>10</formula>
    </cfRule>
    <cfRule type="cellIs" dxfId="261" priority="35" operator="equal">
      <formula>60</formula>
    </cfRule>
    <cfRule type="cellIs" dxfId="260" priority="36" operator="equal">
      <formula>40</formula>
    </cfRule>
    <cfRule type="cellIs" dxfId="259" priority="37" operator="equal">
      <formula>30</formula>
    </cfRule>
    <cfRule type="cellIs" dxfId="258" priority="38" operator="equal">
      <formula>15</formula>
    </cfRule>
    <cfRule type="cellIs" dxfId="257" priority="40" operator="equal">
      <formula>"15, 20, "</formula>
    </cfRule>
  </conditionalFormatting>
  <conditionalFormatting sqref="J29">
    <cfRule type="cellIs" dxfId="256" priority="39" operator="equal">
      <formula>15</formula>
    </cfRule>
  </conditionalFormatting>
  <conditionalFormatting sqref="K29">
    <cfRule type="containsText" dxfId="255" priority="24" operator="containsText" text="Inaceptable">
      <formula>NOT(ISERROR(SEARCH("Inaceptable",K29)))</formula>
    </cfRule>
    <cfRule type="containsText" dxfId="254" priority="25" operator="containsText" text="Importante">
      <formula>NOT(ISERROR(SEARCH("Importante",K29)))</formula>
    </cfRule>
    <cfRule type="containsText" dxfId="253" priority="26" operator="containsText" text="Moderado">
      <formula>NOT(ISERROR(SEARCH("Moderado",K29)))</formula>
    </cfRule>
    <cfRule type="containsText" dxfId="252" priority="27" operator="containsText" text="Tolerable">
      <formula>NOT(ISERROR(SEARCH("Tolerable",K29)))</formula>
    </cfRule>
    <cfRule type="containsText" dxfId="251" priority="28" operator="containsText" text="Aceptable">
      <formula>NOT(ISERROR(SEARCH("Aceptable",K29)))</formula>
    </cfRule>
    <cfRule type="containsText" dxfId="250" priority="29" operator="containsText" text="Inaceptable">
      <formula>NOT(ISERROR(SEARCH("Inaceptable",K29)))</formula>
    </cfRule>
  </conditionalFormatting>
  <conditionalFormatting sqref="H34:H35">
    <cfRule type="cellIs" dxfId="249" priority="21" operator="equal">
      <formula>1</formula>
    </cfRule>
    <cfRule type="cellIs" dxfId="248" priority="22" operator="equal">
      <formula>2</formula>
    </cfRule>
    <cfRule type="cellIs" dxfId="247" priority="23" operator="equal">
      <formula>3</formula>
    </cfRule>
  </conditionalFormatting>
  <conditionalFormatting sqref="I34:I35">
    <cfRule type="cellIs" dxfId="246" priority="18" operator="equal">
      <formula>5</formula>
    </cfRule>
    <cfRule type="cellIs" dxfId="245" priority="19" operator="equal">
      <formula>10</formula>
    </cfRule>
    <cfRule type="cellIs" dxfId="244" priority="20" operator="equal">
      <formula>20</formula>
    </cfRule>
  </conditionalFormatting>
  <conditionalFormatting sqref="J34:J35">
    <cfRule type="cellIs" dxfId="243" priority="7" operator="equal">
      <formula>20</formula>
    </cfRule>
    <cfRule type="cellIs" dxfId="242" priority="8" operator="equal">
      <formula>5</formula>
    </cfRule>
    <cfRule type="cellIs" dxfId="241" priority="9" operator="equal">
      <formula>5</formula>
    </cfRule>
    <cfRule type="cellIs" dxfId="240" priority="10" operator="equal">
      <formula>10</formula>
    </cfRule>
    <cfRule type="cellIs" dxfId="239" priority="11" operator="equal">
      <formula>10</formula>
    </cfRule>
    <cfRule type="cellIs" dxfId="238" priority="12" operator="equal">
      <formula>60</formula>
    </cfRule>
    <cfRule type="cellIs" dxfId="237" priority="13" operator="equal">
      <formula>40</formula>
    </cfRule>
    <cfRule type="cellIs" dxfId="236" priority="14" operator="equal">
      <formula>30</formula>
    </cfRule>
    <cfRule type="cellIs" dxfId="235" priority="15" operator="equal">
      <formula>15</formula>
    </cfRule>
    <cfRule type="cellIs" dxfId="234" priority="17" operator="equal">
      <formula>"15, 20, "</formula>
    </cfRule>
  </conditionalFormatting>
  <conditionalFormatting sqref="J34:J35">
    <cfRule type="cellIs" dxfId="233" priority="16" operator="equal">
      <formula>15</formula>
    </cfRule>
  </conditionalFormatting>
  <conditionalFormatting sqref="K34:K35">
    <cfRule type="containsText" dxfId="232" priority="1" operator="containsText" text="Inaceptable">
      <formula>NOT(ISERROR(SEARCH("Inaceptable",K34)))</formula>
    </cfRule>
    <cfRule type="containsText" dxfId="231" priority="2" operator="containsText" text="Importante">
      <formula>NOT(ISERROR(SEARCH("Importante",K34)))</formula>
    </cfRule>
    <cfRule type="containsText" dxfId="230" priority="3" operator="containsText" text="Moderado">
      <formula>NOT(ISERROR(SEARCH("Moderado",K34)))</formula>
    </cfRule>
    <cfRule type="containsText" dxfId="229" priority="4" operator="containsText" text="Tolerable">
      <formula>NOT(ISERROR(SEARCH("Tolerable",K34)))</formula>
    </cfRule>
    <cfRule type="containsText" dxfId="228" priority="5" operator="containsText" text="Aceptable">
      <formula>NOT(ISERROR(SEARCH("Aceptable",K34)))</formula>
    </cfRule>
    <cfRule type="containsText" dxfId="227" priority="6" operator="containsText" text="Inaceptable">
      <formula>NOT(ISERROR(SEARCH("Inaceptable",K34)))</formula>
    </cfRule>
  </conditionalFormatting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7C853A5-6261-45ED-A9EC-7CADD30B932D}">
          <x14:formula1>
            <xm:f>'C:\Users\loren\Documents\Sapiencia\Riesgos e indicadores\[Consolidado Riesgos 2020 V2.xlsx]Listas'!#REF!</xm:f>
          </x14:formula1>
          <xm:sqref>C11:D35</xm:sqref>
        </x14:dataValidation>
        <x14:dataValidation type="list" allowBlank="1" showInputMessage="1" showErrorMessage="1" xr:uid="{2F1BF1FA-FF92-4E89-A915-D91C544CA5B6}">
          <x14:formula1>
            <xm:f>'C:\Users\loren\Documents\Sapiencia\Riesgos e indicadores\[Consolidado Riesgos 2020 V2.xlsx]Listas'!#REF!</xm:f>
          </x14:formula1>
          <xm:sqref>L11:L35 Q11:R35 H11:I35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4B86E-8435-440B-AD60-BAA5AFEBD668}">
  <dimension ref="B1:T21"/>
  <sheetViews>
    <sheetView showGridLines="0" zoomScale="70" zoomScaleNormal="70" workbookViewId="0">
      <selection activeCell="AD12" sqref="AD12"/>
    </sheetView>
  </sheetViews>
  <sheetFormatPr baseColWidth="10" defaultColWidth="11.42578125" defaultRowHeight="15" x14ac:dyDescent="0.25"/>
  <cols>
    <col min="1" max="1" width="2" customWidth="1"/>
    <col min="2" max="2" width="3.5703125" bestFit="1" customWidth="1"/>
    <col min="3" max="3" width="14.85546875" bestFit="1" customWidth="1"/>
    <col min="4" max="4" width="10.5703125" bestFit="1" customWidth="1"/>
    <col min="5" max="5" width="33.42578125" bestFit="1" customWidth="1"/>
    <col min="6" max="6" width="33.7109375" customWidth="1"/>
    <col min="7" max="7" width="35" customWidth="1"/>
    <col min="8" max="8" width="20.42578125" customWidth="1"/>
    <col min="9" max="9" width="17" customWidth="1"/>
    <col min="10" max="10" width="11.140625" customWidth="1"/>
    <col min="11" max="11" width="12.85546875" bestFit="1" customWidth="1"/>
    <col min="12" max="12" width="17.42578125" customWidth="1"/>
    <col min="13" max="13" width="32" customWidth="1"/>
    <col min="14" max="14" width="28.5703125" customWidth="1"/>
    <col min="15" max="15" width="15.42578125" bestFit="1" customWidth="1"/>
    <col min="16" max="16" width="29" customWidth="1"/>
    <col min="17" max="17" width="20" customWidth="1"/>
    <col min="18" max="18" width="17.85546875" customWidth="1"/>
    <col min="19" max="19" width="9.140625" customWidth="1"/>
    <col min="20" max="20" width="13.7109375" customWidth="1"/>
  </cols>
  <sheetData>
    <row r="1" spans="2:20" ht="30.75" customHeight="1" x14ac:dyDescent="0.25">
      <c r="B1" s="89"/>
      <c r="C1" s="89"/>
      <c r="D1" s="89"/>
      <c r="E1" s="89"/>
      <c r="F1" s="90" t="s">
        <v>12</v>
      </c>
      <c r="G1" s="90"/>
      <c r="H1" s="90"/>
      <c r="I1" s="90"/>
      <c r="J1" s="90"/>
      <c r="K1" s="90"/>
      <c r="L1" s="90"/>
      <c r="M1" s="90"/>
      <c r="N1" s="90"/>
      <c r="O1" s="90"/>
      <c r="P1" s="90" t="s">
        <v>13</v>
      </c>
      <c r="Q1" s="90"/>
      <c r="R1" s="90"/>
    </row>
    <row r="2" spans="2:20" ht="27" customHeight="1" x14ac:dyDescent="0.25">
      <c r="B2" s="89"/>
      <c r="C2" s="89"/>
      <c r="D2" s="89"/>
      <c r="E2" s="89"/>
      <c r="F2" s="90"/>
      <c r="G2" s="90"/>
      <c r="H2" s="90"/>
      <c r="I2" s="90"/>
      <c r="J2" s="90"/>
      <c r="K2" s="90"/>
      <c r="L2" s="90"/>
      <c r="M2" s="90"/>
      <c r="N2" s="90"/>
      <c r="O2" s="90"/>
      <c r="P2" s="91" t="s">
        <v>14</v>
      </c>
      <c r="Q2" s="91"/>
      <c r="R2" s="91"/>
    </row>
    <row r="3" spans="2:20" x14ac:dyDescent="0.25">
      <c r="B3" s="90" t="s">
        <v>15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 t="s">
        <v>16</v>
      </c>
      <c r="Q3" s="90"/>
      <c r="R3" s="90"/>
    </row>
    <row r="4" spans="2:20" x14ac:dyDescent="0.25">
      <c r="B4" s="94"/>
      <c r="C4" s="94"/>
      <c r="D4" s="94"/>
      <c r="E4" s="94"/>
      <c r="F4" s="94"/>
      <c r="G4" s="94"/>
      <c r="I4" s="1"/>
      <c r="J4" s="2"/>
      <c r="K4" s="2"/>
      <c r="L4" s="2"/>
      <c r="P4" s="94" t="s">
        <v>17</v>
      </c>
      <c r="Q4" s="94"/>
      <c r="R4" s="94"/>
    </row>
    <row r="5" spans="2:20" x14ac:dyDescent="0.25">
      <c r="B5" s="3"/>
      <c r="C5" s="3"/>
      <c r="D5" s="3"/>
      <c r="E5" s="3"/>
      <c r="F5" s="3"/>
      <c r="G5" s="3"/>
      <c r="H5" s="1"/>
      <c r="I5" s="1"/>
      <c r="J5" s="2"/>
      <c r="K5" s="2"/>
      <c r="L5" s="2"/>
      <c r="M5" s="2"/>
    </row>
    <row r="6" spans="2:20" x14ac:dyDescent="0.25">
      <c r="B6" s="81" t="s">
        <v>15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3"/>
    </row>
    <row r="7" spans="2:20" x14ac:dyDescent="0.25"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6"/>
    </row>
    <row r="8" spans="2:20" x14ac:dyDescent="0.25">
      <c r="B8" s="79" t="s">
        <v>18</v>
      </c>
      <c r="C8" s="81" t="s">
        <v>19</v>
      </c>
      <c r="D8" s="83"/>
      <c r="E8" s="79" t="s">
        <v>20</v>
      </c>
      <c r="F8" s="79" t="s">
        <v>21</v>
      </c>
      <c r="G8" s="79" t="s">
        <v>22</v>
      </c>
      <c r="H8" s="79" t="s">
        <v>23</v>
      </c>
      <c r="I8" s="79"/>
      <c r="J8" s="79"/>
      <c r="K8" s="79"/>
      <c r="L8" s="78" t="s">
        <v>24</v>
      </c>
      <c r="M8" s="79" t="s">
        <v>25</v>
      </c>
      <c r="N8" s="79"/>
      <c r="O8" s="79"/>
      <c r="P8" s="79"/>
      <c r="Q8" s="79" t="s">
        <v>26</v>
      </c>
      <c r="R8" s="79"/>
      <c r="S8" s="79"/>
      <c r="T8" s="79"/>
    </row>
    <row r="9" spans="2:20" ht="15" customHeight="1" x14ac:dyDescent="0.25">
      <c r="B9" s="79"/>
      <c r="C9" s="87"/>
      <c r="D9" s="88"/>
      <c r="E9" s="79"/>
      <c r="F9" s="79"/>
      <c r="G9" s="79"/>
      <c r="H9" s="78" t="s">
        <v>27</v>
      </c>
      <c r="I9" s="79" t="s">
        <v>28</v>
      </c>
      <c r="J9" s="78" t="s">
        <v>29</v>
      </c>
      <c r="K9" s="78"/>
      <c r="L9" s="78"/>
      <c r="M9" s="79" t="s">
        <v>30</v>
      </c>
      <c r="N9" s="79" t="s">
        <v>31</v>
      </c>
      <c r="O9" s="79" t="s">
        <v>32</v>
      </c>
      <c r="P9" s="78" t="s">
        <v>33</v>
      </c>
      <c r="Q9" s="78" t="s">
        <v>27</v>
      </c>
      <c r="R9" s="79" t="s">
        <v>28</v>
      </c>
      <c r="S9" s="78" t="s">
        <v>29</v>
      </c>
      <c r="T9" s="78"/>
    </row>
    <row r="10" spans="2:20" ht="35.25" customHeight="1" x14ac:dyDescent="0.25">
      <c r="B10" s="79"/>
      <c r="C10" s="84"/>
      <c r="D10" s="86"/>
      <c r="E10" s="79"/>
      <c r="F10" s="79"/>
      <c r="G10" s="79"/>
      <c r="H10" s="78"/>
      <c r="I10" s="79"/>
      <c r="J10" s="78"/>
      <c r="K10" s="78"/>
      <c r="L10" s="78"/>
      <c r="M10" s="79"/>
      <c r="N10" s="79"/>
      <c r="O10" s="79"/>
      <c r="P10" s="78"/>
      <c r="Q10" s="78"/>
      <c r="R10" s="79"/>
      <c r="S10" s="78"/>
      <c r="T10" s="78"/>
    </row>
    <row r="11" spans="2:20" ht="181.5" customHeight="1" x14ac:dyDescent="0.25">
      <c r="B11" s="4">
        <v>1</v>
      </c>
      <c r="C11" s="113" t="s">
        <v>84</v>
      </c>
      <c r="D11" s="114"/>
      <c r="E11" s="40" t="s">
        <v>451</v>
      </c>
      <c r="F11" s="6" t="s">
        <v>452</v>
      </c>
      <c r="G11" s="6" t="s">
        <v>453</v>
      </c>
      <c r="H11" s="4">
        <v>2</v>
      </c>
      <c r="I11" s="4">
        <v>20</v>
      </c>
      <c r="J11" s="4">
        <f t="shared" ref="J11:J15" si="0">H11*I11</f>
        <v>40</v>
      </c>
      <c r="K11" s="7" t="str">
        <f t="shared" ref="K11:K15" si="1">IF(J11&lt;=5,"Aceptable", IF(J11&lt;=10,"Tolerable",IF(J11&lt;=20,"Moderado",IF(J11&lt;=40,"Importante","Inaceptable"))))</f>
        <v>Importante</v>
      </c>
      <c r="L11" s="7" t="s">
        <v>52</v>
      </c>
      <c r="M11" s="6" t="s">
        <v>454</v>
      </c>
      <c r="N11" s="6" t="s">
        <v>455</v>
      </c>
      <c r="O11" s="58" t="s">
        <v>456</v>
      </c>
      <c r="P11" s="6" t="s">
        <v>457</v>
      </c>
      <c r="Q11" s="4"/>
      <c r="R11" s="4"/>
      <c r="S11" s="4"/>
      <c r="T11" s="7"/>
    </row>
    <row r="12" spans="2:20" ht="210" x14ac:dyDescent="0.25">
      <c r="B12" s="4">
        <v>2</v>
      </c>
      <c r="C12" s="113" t="s">
        <v>84</v>
      </c>
      <c r="D12" s="114"/>
      <c r="E12" s="59" t="s">
        <v>458</v>
      </c>
      <c r="F12" s="6" t="s">
        <v>459</v>
      </c>
      <c r="G12" s="6" t="s">
        <v>460</v>
      </c>
      <c r="H12" s="4">
        <v>2</v>
      </c>
      <c r="I12" s="4">
        <v>10</v>
      </c>
      <c r="J12" s="4">
        <f t="shared" si="0"/>
        <v>20</v>
      </c>
      <c r="K12" s="7" t="str">
        <f t="shared" si="1"/>
        <v>Moderado</v>
      </c>
      <c r="L12" s="7" t="s">
        <v>38</v>
      </c>
      <c r="M12" s="6" t="s">
        <v>461</v>
      </c>
      <c r="N12" s="6" t="s">
        <v>455</v>
      </c>
      <c r="O12" s="58" t="s">
        <v>456</v>
      </c>
      <c r="P12" s="6" t="s">
        <v>462</v>
      </c>
      <c r="Q12" s="4"/>
      <c r="R12" s="4"/>
      <c r="S12" s="4"/>
      <c r="T12" s="7"/>
    </row>
    <row r="13" spans="2:20" ht="198" customHeight="1" x14ac:dyDescent="0.25">
      <c r="B13" s="4">
        <v>3</v>
      </c>
      <c r="C13" s="113" t="s">
        <v>84</v>
      </c>
      <c r="D13" s="114"/>
      <c r="E13" s="40" t="s">
        <v>463</v>
      </c>
      <c r="F13" s="6" t="s">
        <v>464</v>
      </c>
      <c r="G13" s="6" t="s">
        <v>465</v>
      </c>
      <c r="H13" s="4">
        <v>1</v>
      </c>
      <c r="I13" s="4">
        <v>5</v>
      </c>
      <c r="J13" s="4">
        <f t="shared" si="0"/>
        <v>5</v>
      </c>
      <c r="K13" s="7" t="str">
        <f t="shared" si="1"/>
        <v>Aceptable</v>
      </c>
      <c r="L13" s="7" t="s">
        <v>52</v>
      </c>
      <c r="M13" s="6" t="s">
        <v>466</v>
      </c>
      <c r="N13" s="6" t="s">
        <v>455</v>
      </c>
      <c r="O13" s="58" t="s">
        <v>456</v>
      </c>
      <c r="P13" s="6" t="s">
        <v>467</v>
      </c>
      <c r="Q13" s="4"/>
      <c r="R13" s="4"/>
      <c r="S13" s="4"/>
      <c r="T13" s="7"/>
    </row>
    <row r="14" spans="2:20" ht="195" x14ac:dyDescent="0.25">
      <c r="B14" s="4">
        <v>4</v>
      </c>
      <c r="C14" s="113" t="s">
        <v>84</v>
      </c>
      <c r="D14" s="114"/>
      <c r="E14" s="40" t="s">
        <v>468</v>
      </c>
      <c r="F14" s="6" t="s">
        <v>469</v>
      </c>
      <c r="G14" s="6" t="s">
        <v>470</v>
      </c>
      <c r="H14" s="4">
        <v>1</v>
      </c>
      <c r="I14" s="4">
        <v>10</v>
      </c>
      <c r="J14" s="4">
        <f t="shared" si="0"/>
        <v>10</v>
      </c>
      <c r="K14" s="7" t="str">
        <f t="shared" si="1"/>
        <v>Tolerable</v>
      </c>
      <c r="L14" s="7" t="s">
        <v>52</v>
      </c>
      <c r="M14" s="6" t="s">
        <v>471</v>
      </c>
      <c r="N14" s="6" t="s">
        <v>455</v>
      </c>
      <c r="O14" s="58" t="s">
        <v>456</v>
      </c>
      <c r="P14" s="6" t="s">
        <v>472</v>
      </c>
      <c r="Q14" s="4"/>
      <c r="R14" s="4"/>
      <c r="S14" s="4"/>
      <c r="T14" s="7"/>
    </row>
    <row r="15" spans="2:20" ht="127.5" customHeight="1" x14ac:dyDescent="0.25">
      <c r="B15" s="4">
        <v>5</v>
      </c>
      <c r="C15" s="113" t="s">
        <v>84</v>
      </c>
      <c r="D15" s="114"/>
      <c r="E15" s="40" t="s">
        <v>473</v>
      </c>
      <c r="F15" s="6" t="s">
        <v>474</v>
      </c>
      <c r="G15" s="6" t="s">
        <v>475</v>
      </c>
      <c r="H15" s="4">
        <v>2</v>
      </c>
      <c r="I15" s="4">
        <v>10</v>
      </c>
      <c r="J15" s="4">
        <f t="shared" si="0"/>
        <v>20</v>
      </c>
      <c r="K15" s="7" t="str">
        <f t="shared" si="1"/>
        <v>Moderado</v>
      </c>
      <c r="L15" s="7" t="s">
        <v>38</v>
      </c>
      <c r="M15" s="6" t="s">
        <v>476</v>
      </c>
      <c r="N15" s="6" t="s">
        <v>455</v>
      </c>
      <c r="O15" s="58" t="s">
        <v>456</v>
      </c>
      <c r="P15" s="6" t="s">
        <v>477</v>
      </c>
      <c r="Q15" s="4"/>
      <c r="R15" s="4"/>
      <c r="S15" s="4"/>
      <c r="T15" s="7"/>
    </row>
    <row r="16" spans="2:20" ht="15" customHeight="1" x14ac:dyDescent="0.25"/>
    <row r="17" spans="2:18" ht="15" customHeight="1" x14ac:dyDescent="0.25">
      <c r="B17" s="72" t="s">
        <v>78</v>
      </c>
      <c r="C17" s="73"/>
      <c r="D17" s="73"/>
      <c r="E17" s="73"/>
      <c r="F17" s="73"/>
      <c r="G17" s="74"/>
      <c r="H17" s="71" t="s">
        <v>79</v>
      </c>
      <c r="I17" s="71"/>
      <c r="J17" s="71"/>
      <c r="K17" s="71"/>
      <c r="L17" s="71"/>
      <c r="M17" s="71"/>
      <c r="N17" s="71" t="s">
        <v>80</v>
      </c>
      <c r="O17" s="71"/>
      <c r="P17" s="71"/>
      <c r="Q17" s="71"/>
      <c r="R17" s="71"/>
    </row>
    <row r="18" spans="2:18" ht="15" customHeight="1" x14ac:dyDescent="0.25">
      <c r="B18" s="72" t="s">
        <v>81</v>
      </c>
      <c r="C18" s="73"/>
      <c r="D18" s="73"/>
      <c r="E18" s="73"/>
      <c r="F18" s="73"/>
      <c r="G18" s="74"/>
      <c r="H18" s="75" t="s">
        <v>82</v>
      </c>
      <c r="I18" s="75"/>
      <c r="J18" s="75"/>
      <c r="K18" s="75"/>
      <c r="L18" s="75"/>
      <c r="M18" s="75"/>
      <c r="N18" s="75" t="s">
        <v>83</v>
      </c>
      <c r="O18" s="75"/>
      <c r="P18" s="75"/>
      <c r="Q18" s="75"/>
      <c r="R18" s="75"/>
    </row>
    <row r="21" spans="2:18" x14ac:dyDescent="0.25">
      <c r="E21" s="10"/>
      <c r="F21" s="10"/>
      <c r="G21" s="10"/>
    </row>
  </sheetData>
  <mergeCells count="39">
    <mergeCell ref="B1:E2"/>
    <mergeCell ref="F1:O2"/>
    <mergeCell ref="P1:R1"/>
    <mergeCell ref="P2:R2"/>
    <mergeCell ref="B3:O3"/>
    <mergeCell ref="P3:R3"/>
    <mergeCell ref="C11:D11"/>
    <mergeCell ref="C12:D12"/>
    <mergeCell ref="B4:G4"/>
    <mergeCell ref="P4:R4"/>
    <mergeCell ref="B6:T7"/>
    <mergeCell ref="B8:B10"/>
    <mergeCell ref="C8:D10"/>
    <mergeCell ref="E8:E10"/>
    <mergeCell ref="F8:F10"/>
    <mergeCell ref="G8:G10"/>
    <mergeCell ref="H8:K8"/>
    <mergeCell ref="H9:H10"/>
    <mergeCell ref="I9:I10"/>
    <mergeCell ref="J9:K10"/>
    <mergeCell ref="M9:M10"/>
    <mergeCell ref="N9:N10"/>
    <mergeCell ref="Q9:Q10"/>
    <mergeCell ref="R9:R10"/>
    <mergeCell ref="S9:T10"/>
    <mergeCell ref="L8:L10"/>
    <mergeCell ref="M8:P8"/>
    <mergeCell ref="Q8:T8"/>
    <mergeCell ref="O9:O10"/>
    <mergeCell ref="P9:P10"/>
    <mergeCell ref="B18:G18"/>
    <mergeCell ref="H18:M18"/>
    <mergeCell ref="N18:R18"/>
    <mergeCell ref="C13:D13"/>
    <mergeCell ref="C14:D14"/>
    <mergeCell ref="B17:G17"/>
    <mergeCell ref="H17:M17"/>
    <mergeCell ref="N17:R17"/>
    <mergeCell ref="C15:D15"/>
  </mergeCells>
  <conditionalFormatting sqref="H16 H19">
    <cfRule type="cellIs" dxfId="226" priority="58" operator="equal">
      <formula>2</formula>
    </cfRule>
  </conditionalFormatting>
  <conditionalFormatting sqref="Q11:Q15 H11:H15">
    <cfRule type="cellIs" dxfId="225" priority="55" operator="equal">
      <formula>1</formula>
    </cfRule>
    <cfRule type="cellIs" dxfId="224" priority="56" operator="equal">
      <formula>2</formula>
    </cfRule>
    <cfRule type="cellIs" dxfId="223" priority="57" operator="equal">
      <formula>3</formula>
    </cfRule>
  </conditionalFormatting>
  <conditionalFormatting sqref="R11:R15 I11:I15">
    <cfRule type="cellIs" dxfId="222" priority="52" operator="equal">
      <formula>5</formula>
    </cfRule>
    <cfRule type="cellIs" dxfId="221" priority="53" operator="equal">
      <formula>10</formula>
    </cfRule>
    <cfRule type="cellIs" dxfId="220" priority="54" operator="equal">
      <formula>20</formula>
    </cfRule>
  </conditionalFormatting>
  <conditionalFormatting sqref="S11:S15 J11">
    <cfRule type="cellIs" dxfId="219" priority="35" operator="equal">
      <formula>20</formula>
    </cfRule>
    <cfRule type="cellIs" dxfId="218" priority="42" operator="equal">
      <formula>5</formula>
    </cfRule>
    <cfRule type="cellIs" dxfId="217" priority="43" operator="equal">
      <formula>5</formula>
    </cfRule>
    <cfRule type="cellIs" dxfId="216" priority="44" operator="equal">
      <formula>10</formula>
    </cfRule>
    <cfRule type="cellIs" dxfId="215" priority="45" operator="equal">
      <formula>10</formula>
    </cfRule>
    <cfRule type="cellIs" dxfId="214" priority="46" operator="equal">
      <formula>60</formula>
    </cfRule>
    <cfRule type="cellIs" dxfId="213" priority="47" operator="equal">
      <formula>40</formula>
    </cfRule>
    <cfRule type="cellIs" dxfId="212" priority="48" operator="equal">
      <formula>30</formula>
    </cfRule>
    <cfRule type="cellIs" dxfId="211" priority="49" operator="equal">
      <formula>15</formula>
    </cfRule>
    <cfRule type="cellIs" dxfId="210" priority="51" operator="equal">
      <formula>"15, 20, "</formula>
    </cfRule>
  </conditionalFormatting>
  <conditionalFormatting sqref="S11:S15 J11">
    <cfRule type="cellIs" dxfId="209" priority="50" operator="equal">
      <formula>15</formula>
    </cfRule>
  </conditionalFormatting>
  <conditionalFormatting sqref="T11:T15 K11">
    <cfRule type="containsText" dxfId="208" priority="36" operator="containsText" text="Inaceptable">
      <formula>NOT(ISERROR(SEARCH("Inaceptable",K11)))</formula>
    </cfRule>
    <cfRule type="containsText" dxfId="207" priority="37" operator="containsText" text="Importante">
      <formula>NOT(ISERROR(SEARCH("Importante",K11)))</formula>
    </cfRule>
    <cfRule type="containsText" dxfId="206" priority="38" operator="containsText" text="Moderado">
      <formula>NOT(ISERROR(SEARCH("Moderado",K11)))</formula>
    </cfRule>
    <cfRule type="containsText" dxfId="205" priority="39" operator="containsText" text="Tolerable">
      <formula>NOT(ISERROR(SEARCH("Tolerable",K11)))</formula>
    </cfRule>
    <cfRule type="containsText" dxfId="204" priority="40" operator="containsText" text="Aceptable">
      <formula>NOT(ISERROR(SEARCH("Aceptable",K11)))</formula>
    </cfRule>
    <cfRule type="containsText" dxfId="203" priority="41" operator="containsText" text="Inaceptable">
      <formula>NOT(ISERROR(SEARCH("Inaceptable",K11)))</formula>
    </cfRule>
  </conditionalFormatting>
  <conditionalFormatting sqref="J15">
    <cfRule type="cellIs" dxfId="202" priority="18" operator="equal">
      <formula>20</formula>
    </cfRule>
    <cfRule type="cellIs" dxfId="201" priority="25" operator="equal">
      <formula>5</formula>
    </cfRule>
    <cfRule type="cellIs" dxfId="200" priority="26" operator="equal">
      <formula>5</formula>
    </cfRule>
    <cfRule type="cellIs" dxfId="199" priority="27" operator="equal">
      <formula>10</formula>
    </cfRule>
    <cfRule type="cellIs" dxfId="198" priority="28" operator="equal">
      <formula>10</formula>
    </cfRule>
    <cfRule type="cellIs" dxfId="197" priority="29" operator="equal">
      <formula>60</formula>
    </cfRule>
    <cfRule type="cellIs" dxfId="196" priority="30" operator="equal">
      <formula>40</formula>
    </cfRule>
    <cfRule type="cellIs" dxfId="195" priority="31" operator="equal">
      <formula>30</formula>
    </cfRule>
    <cfRule type="cellIs" dxfId="194" priority="32" operator="equal">
      <formula>15</formula>
    </cfRule>
    <cfRule type="cellIs" dxfId="193" priority="34" operator="equal">
      <formula>"15, 20, "</formula>
    </cfRule>
  </conditionalFormatting>
  <conditionalFormatting sqref="J15">
    <cfRule type="cellIs" dxfId="192" priority="33" operator="equal">
      <formula>15</formula>
    </cfRule>
  </conditionalFormatting>
  <conditionalFormatting sqref="K15">
    <cfRule type="containsText" dxfId="191" priority="19" operator="containsText" text="Inaceptable">
      <formula>NOT(ISERROR(SEARCH("Inaceptable",K15)))</formula>
    </cfRule>
    <cfRule type="containsText" dxfId="190" priority="20" operator="containsText" text="Importante">
      <formula>NOT(ISERROR(SEARCH("Importante",K15)))</formula>
    </cfRule>
    <cfRule type="containsText" dxfId="189" priority="21" operator="containsText" text="Moderado">
      <formula>NOT(ISERROR(SEARCH("Moderado",K15)))</formula>
    </cfRule>
    <cfRule type="containsText" dxfId="188" priority="22" operator="containsText" text="Tolerable">
      <formula>NOT(ISERROR(SEARCH("Tolerable",K15)))</formula>
    </cfRule>
    <cfRule type="containsText" dxfId="187" priority="23" operator="containsText" text="Aceptable">
      <formula>NOT(ISERROR(SEARCH("Aceptable",K15)))</formula>
    </cfRule>
    <cfRule type="containsText" dxfId="186" priority="24" operator="containsText" text="Inaceptable">
      <formula>NOT(ISERROR(SEARCH("Inaceptable",K15)))</formula>
    </cfRule>
  </conditionalFormatting>
  <conditionalFormatting sqref="J12:J14">
    <cfRule type="cellIs" dxfId="185" priority="1" operator="equal">
      <formula>20</formula>
    </cfRule>
    <cfRule type="cellIs" dxfId="184" priority="8" operator="equal">
      <formula>5</formula>
    </cfRule>
    <cfRule type="cellIs" dxfId="183" priority="9" operator="equal">
      <formula>5</formula>
    </cfRule>
    <cfRule type="cellIs" dxfId="182" priority="10" operator="equal">
      <formula>10</formula>
    </cfRule>
    <cfRule type="cellIs" dxfId="181" priority="11" operator="equal">
      <formula>10</formula>
    </cfRule>
    <cfRule type="cellIs" dxfId="180" priority="12" operator="equal">
      <formula>60</formula>
    </cfRule>
    <cfRule type="cellIs" dxfId="179" priority="13" operator="equal">
      <formula>40</formula>
    </cfRule>
    <cfRule type="cellIs" dxfId="178" priority="14" operator="equal">
      <formula>30</formula>
    </cfRule>
    <cfRule type="cellIs" dxfId="177" priority="15" operator="equal">
      <formula>15</formula>
    </cfRule>
    <cfRule type="cellIs" dxfId="176" priority="17" operator="equal">
      <formula>"15, 20, "</formula>
    </cfRule>
  </conditionalFormatting>
  <conditionalFormatting sqref="J12:J14">
    <cfRule type="cellIs" dxfId="175" priority="16" operator="equal">
      <formula>15</formula>
    </cfRule>
  </conditionalFormatting>
  <conditionalFormatting sqref="K12:K14">
    <cfRule type="containsText" dxfId="174" priority="2" operator="containsText" text="Inaceptable">
      <formula>NOT(ISERROR(SEARCH("Inaceptable",K12)))</formula>
    </cfRule>
    <cfRule type="containsText" dxfId="173" priority="3" operator="containsText" text="Importante">
      <formula>NOT(ISERROR(SEARCH("Importante",K12)))</formula>
    </cfRule>
    <cfRule type="containsText" dxfId="172" priority="4" operator="containsText" text="Moderado">
      <formula>NOT(ISERROR(SEARCH("Moderado",K12)))</formula>
    </cfRule>
    <cfRule type="containsText" dxfId="171" priority="5" operator="containsText" text="Tolerable">
      <formula>NOT(ISERROR(SEARCH("Tolerable",K12)))</formula>
    </cfRule>
    <cfRule type="containsText" dxfId="170" priority="6" operator="containsText" text="Aceptable">
      <formula>NOT(ISERROR(SEARCH("Aceptable",K12)))</formula>
    </cfRule>
    <cfRule type="containsText" dxfId="169" priority="7" operator="containsText" text="Inaceptable">
      <formula>NOT(ISERROR(SEARCH("Inaceptable",K12)))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0C6E0-A542-48C7-8852-FBD7BEE2A272}">
  <dimension ref="B1:T21"/>
  <sheetViews>
    <sheetView showGridLines="0" zoomScale="70" zoomScaleNormal="70" workbookViewId="0">
      <selection activeCell="Z12" sqref="Z12"/>
    </sheetView>
  </sheetViews>
  <sheetFormatPr baseColWidth="10" defaultColWidth="11.42578125" defaultRowHeight="15" x14ac:dyDescent="0.25"/>
  <cols>
    <col min="1" max="1" width="2" customWidth="1"/>
    <col min="2" max="2" width="3.5703125" bestFit="1" customWidth="1"/>
    <col min="3" max="3" width="14.85546875" bestFit="1" customWidth="1"/>
    <col min="4" max="4" width="10.5703125" bestFit="1" customWidth="1"/>
    <col min="5" max="5" width="33.42578125" bestFit="1" customWidth="1"/>
    <col min="6" max="6" width="48.42578125" customWidth="1"/>
    <col min="7" max="7" width="38.85546875" customWidth="1"/>
    <col min="8" max="8" width="17.140625" customWidth="1"/>
    <col min="9" max="9" width="13.140625" customWidth="1"/>
    <col min="10" max="10" width="8.7109375" customWidth="1"/>
    <col min="11" max="11" width="12.85546875" bestFit="1" customWidth="1"/>
    <col min="12" max="12" width="17.42578125" customWidth="1"/>
    <col min="13" max="13" width="40.7109375" customWidth="1"/>
    <col min="14" max="14" width="28.5703125" customWidth="1"/>
    <col min="15" max="15" width="18.42578125" customWidth="1"/>
    <col min="16" max="16" width="22.42578125" customWidth="1"/>
    <col min="17" max="17" width="17.140625" customWidth="1"/>
    <col min="18" max="18" width="15.5703125" customWidth="1"/>
    <col min="19" max="19" width="11" customWidth="1"/>
    <col min="20" max="20" width="13.7109375" customWidth="1"/>
  </cols>
  <sheetData>
    <row r="1" spans="2:20" ht="30.75" customHeight="1" x14ac:dyDescent="0.25">
      <c r="B1" s="89"/>
      <c r="C1" s="89"/>
      <c r="D1" s="89"/>
      <c r="E1" s="89"/>
      <c r="F1" s="90" t="s">
        <v>12</v>
      </c>
      <c r="G1" s="90"/>
      <c r="H1" s="90"/>
      <c r="I1" s="90"/>
      <c r="J1" s="90"/>
      <c r="K1" s="90"/>
      <c r="L1" s="90"/>
      <c r="M1" s="90"/>
      <c r="N1" s="90"/>
      <c r="O1" s="90"/>
      <c r="P1" s="90" t="s">
        <v>13</v>
      </c>
      <c r="Q1" s="90"/>
      <c r="R1" s="90"/>
    </row>
    <row r="2" spans="2:20" ht="27" customHeight="1" x14ac:dyDescent="0.25">
      <c r="B2" s="89"/>
      <c r="C2" s="89"/>
      <c r="D2" s="89"/>
      <c r="E2" s="89"/>
      <c r="F2" s="90"/>
      <c r="G2" s="90"/>
      <c r="H2" s="90"/>
      <c r="I2" s="90"/>
      <c r="J2" s="90"/>
      <c r="K2" s="90"/>
      <c r="L2" s="90"/>
      <c r="M2" s="90"/>
      <c r="N2" s="90"/>
      <c r="O2" s="90"/>
      <c r="P2" s="91" t="s">
        <v>14</v>
      </c>
      <c r="Q2" s="91"/>
      <c r="R2" s="91"/>
    </row>
    <row r="3" spans="2:20" x14ac:dyDescent="0.25">
      <c r="B3" s="90" t="s">
        <v>15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 t="s">
        <v>16</v>
      </c>
      <c r="Q3" s="90"/>
      <c r="R3" s="90"/>
    </row>
    <row r="4" spans="2:20" x14ac:dyDescent="0.25">
      <c r="B4" s="94"/>
      <c r="C4" s="94"/>
      <c r="D4" s="94"/>
      <c r="E4" s="94"/>
      <c r="F4" s="94"/>
      <c r="G4" s="94"/>
      <c r="I4" s="1"/>
      <c r="J4" s="2"/>
      <c r="K4" s="2"/>
      <c r="L4" s="2"/>
      <c r="P4" s="94" t="s">
        <v>17</v>
      </c>
      <c r="Q4" s="94"/>
      <c r="R4" s="94"/>
    </row>
    <row r="5" spans="2:20" x14ac:dyDescent="0.25">
      <c r="B5" s="3"/>
      <c r="C5" s="3"/>
      <c r="D5" s="3"/>
      <c r="E5" s="3"/>
      <c r="F5" s="3"/>
      <c r="G5" s="3"/>
      <c r="H5" s="1"/>
      <c r="I5" s="1"/>
      <c r="J5" s="2"/>
      <c r="K5" s="2"/>
      <c r="L5" s="2"/>
      <c r="M5" s="2"/>
    </row>
    <row r="6" spans="2:20" x14ac:dyDescent="0.25">
      <c r="B6" s="81" t="s">
        <v>15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3"/>
    </row>
    <row r="7" spans="2:20" x14ac:dyDescent="0.25"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6"/>
    </row>
    <row r="8" spans="2:20" x14ac:dyDescent="0.25">
      <c r="B8" s="79" t="s">
        <v>18</v>
      </c>
      <c r="C8" s="81" t="s">
        <v>19</v>
      </c>
      <c r="D8" s="83"/>
      <c r="E8" s="79" t="s">
        <v>20</v>
      </c>
      <c r="F8" s="79" t="s">
        <v>21</v>
      </c>
      <c r="G8" s="79" t="s">
        <v>22</v>
      </c>
      <c r="H8" s="79" t="s">
        <v>23</v>
      </c>
      <c r="I8" s="79"/>
      <c r="J8" s="79"/>
      <c r="K8" s="79"/>
      <c r="L8" s="78" t="s">
        <v>24</v>
      </c>
      <c r="M8" s="79" t="s">
        <v>25</v>
      </c>
      <c r="N8" s="79"/>
      <c r="O8" s="79"/>
      <c r="P8" s="79"/>
      <c r="Q8" s="79" t="s">
        <v>26</v>
      </c>
      <c r="R8" s="79"/>
      <c r="S8" s="79"/>
      <c r="T8" s="79"/>
    </row>
    <row r="9" spans="2:20" ht="15" customHeight="1" x14ac:dyDescent="0.25">
      <c r="B9" s="79"/>
      <c r="C9" s="87"/>
      <c r="D9" s="88"/>
      <c r="E9" s="79"/>
      <c r="F9" s="79"/>
      <c r="G9" s="79"/>
      <c r="H9" s="78" t="s">
        <v>27</v>
      </c>
      <c r="I9" s="79" t="s">
        <v>28</v>
      </c>
      <c r="J9" s="78" t="s">
        <v>29</v>
      </c>
      <c r="K9" s="78"/>
      <c r="L9" s="78"/>
      <c r="M9" s="79" t="s">
        <v>30</v>
      </c>
      <c r="N9" s="79" t="s">
        <v>31</v>
      </c>
      <c r="O9" s="79" t="s">
        <v>32</v>
      </c>
      <c r="P9" s="78" t="s">
        <v>33</v>
      </c>
      <c r="Q9" s="78" t="s">
        <v>27</v>
      </c>
      <c r="R9" s="79" t="s">
        <v>28</v>
      </c>
      <c r="S9" s="78" t="s">
        <v>29</v>
      </c>
      <c r="T9" s="78"/>
    </row>
    <row r="10" spans="2:20" ht="33" customHeight="1" x14ac:dyDescent="0.25">
      <c r="B10" s="79"/>
      <c r="C10" s="84"/>
      <c r="D10" s="86"/>
      <c r="E10" s="79"/>
      <c r="F10" s="79"/>
      <c r="G10" s="79"/>
      <c r="H10" s="78"/>
      <c r="I10" s="79"/>
      <c r="J10" s="78"/>
      <c r="K10" s="78"/>
      <c r="L10" s="78"/>
      <c r="M10" s="79"/>
      <c r="N10" s="79"/>
      <c r="O10" s="79"/>
      <c r="P10" s="78"/>
      <c r="Q10" s="78"/>
      <c r="R10" s="79"/>
      <c r="S10" s="78"/>
      <c r="T10" s="78"/>
    </row>
    <row r="11" spans="2:20" ht="90" x14ac:dyDescent="0.25">
      <c r="B11" s="119">
        <v>1</v>
      </c>
      <c r="C11" s="136" t="s">
        <v>86</v>
      </c>
      <c r="D11" s="137"/>
      <c r="E11" s="134" t="s">
        <v>480</v>
      </c>
      <c r="F11" s="6" t="s">
        <v>481</v>
      </c>
      <c r="G11" s="6" t="s">
        <v>482</v>
      </c>
      <c r="H11" s="135">
        <v>3</v>
      </c>
      <c r="I11" s="135">
        <v>20</v>
      </c>
      <c r="J11" s="135">
        <f>H11*I11</f>
        <v>60</v>
      </c>
      <c r="K11" s="135" t="str">
        <f>IF(J11&lt;=5,"Aceptable", IF(J11&lt;=10,"Tolerable",IF(J11&lt;=20,"Moderado",IF(J11&lt;=40,"Importante","Inaceptable"))))</f>
        <v>Inaceptable</v>
      </c>
      <c r="L11" s="95" t="s">
        <v>52</v>
      </c>
      <c r="M11" s="6" t="s">
        <v>483</v>
      </c>
      <c r="N11" s="8" t="s">
        <v>484</v>
      </c>
      <c r="O11" s="17" t="s">
        <v>485</v>
      </c>
      <c r="P11" s="6" t="s">
        <v>486</v>
      </c>
      <c r="Q11" s="131"/>
      <c r="R11" s="131"/>
      <c r="S11" s="131"/>
      <c r="T11" s="131"/>
    </row>
    <row r="12" spans="2:20" ht="225" x14ac:dyDescent="0.25">
      <c r="B12" s="120"/>
      <c r="C12" s="138"/>
      <c r="D12" s="139"/>
      <c r="E12" s="134"/>
      <c r="F12" s="6" t="s">
        <v>487</v>
      </c>
      <c r="G12" s="6" t="s">
        <v>488</v>
      </c>
      <c r="H12" s="135"/>
      <c r="I12" s="135"/>
      <c r="J12" s="135"/>
      <c r="K12" s="135"/>
      <c r="L12" s="95"/>
      <c r="M12" s="6" t="s">
        <v>489</v>
      </c>
      <c r="N12" s="8" t="s">
        <v>484</v>
      </c>
      <c r="O12" s="17" t="s">
        <v>485</v>
      </c>
      <c r="P12" s="6" t="s">
        <v>490</v>
      </c>
      <c r="Q12" s="133"/>
      <c r="R12" s="133"/>
      <c r="S12" s="133"/>
      <c r="T12" s="133"/>
    </row>
    <row r="13" spans="2:20" ht="135" x14ac:dyDescent="0.25">
      <c r="B13" s="120"/>
      <c r="C13" s="138"/>
      <c r="D13" s="139"/>
      <c r="E13" s="134"/>
      <c r="F13" s="6" t="s">
        <v>491</v>
      </c>
      <c r="G13" s="6" t="s">
        <v>492</v>
      </c>
      <c r="H13" s="135"/>
      <c r="I13" s="135"/>
      <c r="J13" s="135"/>
      <c r="K13" s="135"/>
      <c r="L13" s="95"/>
      <c r="M13" s="6" t="s">
        <v>493</v>
      </c>
      <c r="N13" s="8" t="s">
        <v>484</v>
      </c>
      <c r="O13" s="17" t="s">
        <v>485</v>
      </c>
      <c r="P13" s="6" t="s">
        <v>494</v>
      </c>
      <c r="Q13" s="133"/>
      <c r="R13" s="133"/>
      <c r="S13" s="133"/>
      <c r="T13" s="133"/>
    </row>
    <row r="14" spans="2:20" ht="150" x14ac:dyDescent="0.25">
      <c r="B14" s="120"/>
      <c r="C14" s="138"/>
      <c r="D14" s="139"/>
      <c r="E14" s="134"/>
      <c r="F14" s="6" t="s">
        <v>495</v>
      </c>
      <c r="G14" s="6" t="s">
        <v>496</v>
      </c>
      <c r="H14" s="135"/>
      <c r="I14" s="135"/>
      <c r="J14" s="135"/>
      <c r="K14" s="135"/>
      <c r="L14" s="95"/>
      <c r="M14" s="6" t="s">
        <v>497</v>
      </c>
      <c r="N14" s="6" t="s">
        <v>484</v>
      </c>
      <c r="O14" s="6" t="s">
        <v>485</v>
      </c>
      <c r="P14" s="6" t="s">
        <v>498</v>
      </c>
      <c r="Q14" s="132"/>
      <c r="R14" s="132"/>
      <c r="S14" s="132"/>
      <c r="T14" s="132"/>
    </row>
    <row r="15" spans="2:20" ht="135" x14ac:dyDescent="0.25">
      <c r="B15" s="8">
        <v>2</v>
      </c>
      <c r="C15" s="113" t="s">
        <v>86</v>
      </c>
      <c r="D15" s="114"/>
      <c r="E15" s="60" t="s">
        <v>522</v>
      </c>
      <c r="F15" s="6" t="s">
        <v>499</v>
      </c>
      <c r="G15" s="6" t="s">
        <v>500</v>
      </c>
      <c r="H15" s="26">
        <v>3</v>
      </c>
      <c r="I15" s="26">
        <v>10</v>
      </c>
      <c r="J15" s="26">
        <f t="shared" ref="J15" si="0">H15*I15</f>
        <v>30</v>
      </c>
      <c r="K15" s="26" t="str">
        <f t="shared" ref="K15" si="1">IF(J15&lt;=5,"Aceptable", IF(J15&lt;=10,"Tolerable",IF(J15&lt;=20,"Moderado",IF(J15&lt;=40,"Importante","Inaceptable"))))</f>
        <v>Importante</v>
      </c>
      <c r="L15" s="8"/>
      <c r="M15" s="6" t="s">
        <v>501</v>
      </c>
      <c r="N15" s="6" t="s">
        <v>502</v>
      </c>
      <c r="O15" s="6"/>
      <c r="P15" s="6" t="s">
        <v>503</v>
      </c>
      <c r="Q15" s="4"/>
      <c r="R15" s="4"/>
      <c r="S15" s="4"/>
      <c r="T15" s="4"/>
    </row>
    <row r="16" spans="2:20" ht="15" customHeight="1" x14ac:dyDescent="0.25"/>
    <row r="17" spans="3:19" ht="15" customHeight="1" x14ac:dyDescent="0.25">
      <c r="C17" s="72" t="s">
        <v>78</v>
      </c>
      <c r="D17" s="73"/>
      <c r="E17" s="73"/>
      <c r="F17" s="73"/>
      <c r="G17" s="73"/>
      <c r="H17" s="74"/>
      <c r="I17" s="71" t="s">
        <v>79</v>
      </c>
      <c r="J17" s="71"/>
      <c r="K17" s="71"/>
      <c r="L17" s="71"/>
      <c r="M17" s="71"/>
      <c r="N17" s="71"/>
      <c r="O17" s="71" t="s">
        <v>80</v>
      </c>
      <c r="P17" s="71"/>
      <c r="Q17" s="71"/>
      <c r="R17" s="71"/>
      <c r="S17" s="71"/>
    </row>
    <row r="18" spans="3:19" ht="15" customHeight="1" x14ac:dyDescent="0.25">
      <c r="C18" s="72" t="s">
        <v>81</v>
      </c>
      <c r="D18" s="73"/>
      <c r="E18" s="73"/>
      <c r="F18" s="73"/>
      <c r="G18" s="73"/>
      <c r="H18" s="74"/>
      <c r="I18" s="75" t="s">
        <v>82</v>
      </c>
      <c r="J18" s="75"/>
      <c r="K18" s="75"/>
      <c r="L18" s="75"/>
      <c r="M18" s="75"/>
      <c r="N18" s="75"/>
      <c r="O18" s="75" t="s">
        <v>83</v>
      </c>
      <c r="P18" s="75"/>
      <c r="Q18" s="75"/>
      <c r="R18" s="75"/>
      <c r="S18" s="75"/>
    </row>
    <row r="21" spans="3:19" x14ac:dyDescent="0.25">
      <c r="E21" s="10"/>
      <c r="F21" s="10"/>
      <c r="G21" s="10"/>
    </row>
  </sheetData>
  <mergeCells count="47">
    <mergeCell ref="B1:E2"/>
    <mergeCell ref="F1:O2"/>
    <mergeCell ref="P1:R1"/>
    <mergeCell ref="P2:R2"/>
    <mergeCell ref="B3:O3"/>
    <mergeCell ref="P3:R3"/>
    <mergeCell ref="B4:G4"/>
    <mergeCell ref="P4:R4"/>
    <mergeCell ref="B6:T7"/>
    <mergeCell ref="B8:B10"/>
    <mergeCell ref="C8:D10"/>
    <mergeCell ref="E8:E10"/>
    <mergeCell ref="F8:F10"/>
    <mergeCell ref="G8:G10"/>
    <mergeCell ref="H8:K8"/>
    <mergeCell ref="M8:P8"/>
    <mergeCell ref="Q8:T8"/>
    <mergeCell ref="H9:H10"/>
    <mergeCell ref="I9:I10"/>
    <mergeCell ref="J9:K10"/>
    <mergeCell ref="M9:M10"/>
    <mergeCell ref="N9:N10"/>
    <mergeCell ref="B11:B14"/>
    <mergeCell ref="E11:E14"/>
    <mergeCell ref="H11:H14"/>
    <mergeCell ref="I11:I14"/>
    <mergeCell ref="J11:J14"/>
    <mergeCell ref="C11:D14"/>
    <mergeCell ref="C18:H18"/>
    <mergeCell ref="I18:N18"/>
    <mergeCell ref="O18:S18"/>
    <mergeCell ref="Q11:Q14"/>
    <mergeCell ref="Q9:Q10"/>
    <mergeCell ref="R9:R10"/>
    <mergeCell ref="S9:T10"/>
    <mergeCell ref="L8:L10"/>
    <mergeCell ref="O9:O10"/>
    <mergeCell ref="P9:P10"/>
    <mergeCell ref="K11:K14"/>
    <mergeCell ref="L11:L14"/>
    <mergeCell ref="C15:D15"/>
    <mergeCell ref="R11:R14"/>
    <mergeCell ref="S11:S14"/>
    <mergeCell ref="T11:T14"/>
    <mergeCell ref="C17:H17"/>
    <mergeCell ref="I17:N17"/>
    <mergeCell ref="O17:S17"/>
  </mergeCells>
  <conditionalFormatting sqref="H16 H19">
    <cfRule type="cellIs" dxfId="168" priority="53" operator="equal">
      <formula>2</formula>
    </cfRule>
  </conditionalFormatting>
  <conditionalFormatting sqref="Q11">
    <cfRule type="cellIs" dxfId="167" priority="50" operator="equal">
      <formula>1</formula>
    </cfRule>
    <cfRule type="cellIs" dxfId="166" priority="51" operator="equal">
      <formula>2</formula>
    </cfRule>
    <cfRule type="cellIs" dxfId="165" priority="52" operator="equal">
      <formula>3</formula>
    </cfRule>
  </conditionalFormatting>
  <conditionalFormatting sqref="H11">
    <cfRule type="cellIs" dxfId="164" priority="47" operator="equal">
      <formula>1</formula>
    </cfRule>
    <cfRule type="cellIs" dxfId="163" priority="48" operator="equal">
      <formula>2</formula>
    </cfRule>
    <cfRule type="cellIs" dxfId="162" priority="49" operator="equal">
      <formula>3</formula>
    </cfRule>
  </conditionalFormatting>
  <conditionalFormatting sqref="I11">
    <cfRule type="cellIs" dxfId="161" priority="44" operator="equal">
      <formula>5</formula>
    </cfRule>
    <cfRule type="cellIs" dxfId="160" priority="45" operator="equal">
      <formula>10</formula>
    </cfRule>
    <cfRule type="cellIs" dxfId="159" priority="46" operator="equal">
      <formula>20</formula>
    </cfRule>
  </conditionalFormatting>
  <conditionalFormatting sqref="J11">
    <cfRule type="cellIs" dxfId="158" priority="27" operator="equal">
      <formula>20</formula>
    </cfRule>
    <cfRule type="cellIs" dxfId="157" priority="34" operator="equal">
      <formula>5</formula>
    </cfRule>
    <cfRule type="cellIs" dxfId="156" priority="35" operator="equal">
      <formula>5</formula>
    </cfRule>
    <cfRule type="cellIs" dxfId="155" priority="36" operator="equal">
      <formula>10</formula>
    </cfRule>
    <cfRule type="cellIs" dxfId="154" priority="37" operator="equal">
      <formula>10</formula>
    </cfRule>
    <cfRule type="cellIs" dxfId="153" priority="38" operator="equal">
      <formula>60</formula>
    </cfRule>
    <cfRule type="cellIs" dxfId="152" priority="39" operator="equal">
      <formula>40</formula>
    </cfRule>
    <cfRule type="cellIs" dxfId="151" priority="40" operator="equal">
      <formula>30</formula>
    </cfRule>
    <cfRule type="cellIs" dxfId="150" priority="41" operator="equal">
      <formula>15</formula>
    </cfRule>
    <cfRule type="cellIs" dxfId="149" priority="43" operator="equal">
      <formula>"15, 20, "</formula>
    </cfRule>
  </conditionalFormatting>
  <conditionalFormatting sqref="J11">
    <cfRule type="cellIs" dxfId="148" priority="42" operator="equal">
      <formula>15</formula>
    </cfRule>
  </conditionalFormatting>
  <conditionalFormatting sqref="K11">
    <cfRule type="containsText" dxfId="147" priority="28" operator="containsText" text="Inaceptable">
      <formula>NOT(ISERROR(SEARCH("Inaceptable",K11)))</formula>
    </cfRule>
    <cfRule type="containsText" dxfId="146" priority="29" operator="containsText" text="Importante">
      <formula>NOT(ISERROR(SEARCH("Importante",K11)))</formula>
    </cfRule>
    <cfRule type="containsText" dxfId="145" priority="30" operator="containsText" text="Moderado">
      <formula>NOT(ISERROR(SEARCH("Moderado",K11)))</formula>
    </cfRule>
    <cfRule type="containsText" dxfId="144" priority="31" operator="containsText" text="Tolerable">
      <formula>NOT(ISERROR(SEARCH("Tolerable",K11)))</formula>
    </cfRule>
    <cfRule type="containsText" dxfId="143" priority="32" operator="containsText" text="Aceptable">
      <formula>NOT(ISERROR(SEARCH("Aceptable",K11)))</formula>
    </cfRule>
    <cfRule type="containsText" dxfId="142" priority="33" operator="containsText" text="Inaceptable">
      <formula>NOT(ISERROR(SEARCH("Inaceptable",K11)))</formula>
    </cfRule>
  </conditionalFormatting>
  <conditionalFormatting sqref="R11:T11">
    <cfRule type="cellIs" dxfId="141" priority="24" operator="equal">
      <formula>1</formula>
    </cfRule>
    <cfRule type="cellIs" dxfId="140" priority="25" operator="equal">
      <formula>2</formula>
    </cfRule>
    <cfRule type="cellIs" dxfId="139" priority="26" operator="equal">
      <formula>3</formula>
    </cfRule>
  </conditionalFormatting>
  <conditionalFormatting sqref="H15">
    <cfRule type="cellIs" dxfId="138" priority="21" operator="equal">
      <formula>1</formula>
    </cfRule>
    <cfRule type="cellIs" dxfId="137" priority="22" operator="equal">
      <formula>2</formula>
    </cfRule>
    <cfRule type="cellIs" dxfId="136" priority="23" operator="equal">
      <formula>3</formula>
    </cfRule>
  </conditionalFormatting>
  <conditionalFormatting sqref="I15">
    <cfRule type="cellIs" dxfId="135" priority="18" operator="equal">
      <formula>5</formula>
    </cfRule>
    <cfRule type="cellIs" dxfId="134" priority="19" operator="equal">
      <formula>10</formula>
    </cfRule>
    <cfRule type="cellIs" dxfId="133" priority="20" operator="equal">
      <formula>20</formula>
    </cfRule>
  </conditionalFormatting>
  <conditionalFormatting sqref="J15">
    <cfRule type="cellIs" dxfId="132" priority="1" operator="equal">
      <formula>20</formula>
    </cfRule>
    <cfRule type="cellIs" dxfId="131" priority="8" operator="equal">
      <formula>5</formula>
    </cfRule>
    <cfRule type="cellIs" dxfId="130" priority="9" operator="equal">
      <formula>5</formula>
    </cfRule>
    <cfRule type="cellIs" dxfId="129" priority="10" operator="equal">
      <formula>10</formula>
    </cfRule>
    <cfRule type="cellIs" dxfId="128" priority="11" operator="equal">
      <formula>10</formula>
    </cfRule>
    <cfRule type="cellIs" dxfId="127" priority="12" operator="equal">
      <formula>60</formula>
    </cfRule>
    <cfRule type="cellIs" dxfId="126" priority="13" operator="equal">
      <formula>40</formula>
    </cfRule>
    <cfRule type="cellIs" dxfId="125" priority="14" operator="equal">
      <formula>30</formula>
    </cfRule>
    <cfRule type="cellIs" dxfId="124" priority="15" operator="equal">
      <formula>15</formula>
    </cfRule>
    <cfRule type="cellIs" dxfId="123" priority="17" operator="equal">
      <formula>"15, 20, "</formula>
    </cfRule>
  </conditionalFormatting>
  <conditionalFormatting sqref="J15">
    <cfRule type="cellIs" dxfId="122" priority="16" operator="equal">
      <formula>15</formula>
    </cfRule>
  </conditionalFormatting>
  <conditionalFormatting sqref="K15">
    <cfRule type="containsText" dxfId="121" priority="2" operator="containsText" text="Inaceptable">
      <formula>NOT(ISERROR(SEARCH("Inaceptable",K15)))</formula>
    </cfRule>
    <cfRule type="containsText" dxfId="120" priority="3" operator="containsText" text="Importante">
      <formula>NOT(ISERROR(SEARCH("Importante",K15)))</formula>
    </cfRule>
    <cfRule type="containsText" dxfId="119" priority="4" operator="containsText" text="Moderado">
      <formula>NOT(ISERROR(SEARCH("Moderado",K15)))</formula>
    </cfRule>
    <cfRule type="containsText" dxfId="118" priority="5" operator="containsText" text="Tolerable">
      <formula>NOT(ISERROR(SEARCH("Tolerable",K15)))</formula>
    </cfRule>
    <cfRule type="containsText" dxfId="117" priority="6" operator="containsText" text="Aceptable">
      <formula>NOT(ISERROR(SEARCH("Aceptable",K15)))</formula>
    </cfRule>
    <cfRule type="containsText" dxfId="116" priority="7" operator="containsText" text="Inaceptable">
      <formula>NOT(ISERROR(SEARCH("Inaceptable",K15)))</formula>
    </cfRule>
  </conditionalFormatting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AFF2FE5-D87D-4A57-A3ED-0437AD4CF51C}">
          <x14:formula1>
            <xm:f>'C:\Users\loren\Documents\Sapiencia\Riesgos e indicadores\[Consolidado Riesgos 2020 V2.xlsx]Listas'!#REF!</xm:f>
          </x14:formula1>
          <xm:sqref>H15</xm:sqref>
        </x14:dataValidation>
        <x14:dataValidation type="list" allowBlank="1" showInputMessage="1" showErrorMessage="1" xr:uid="{1F74F7EC-487B-41F0-A1C2-68AFF7DB5478}">
          <x14:formula1>
            <xm:f>'C:\Users\loren\Documents\Sapiencia\Riesgos e indicadores\[Consolidado Riesgos 2020 V2.xlsx]Listas'!#REF!</xm:f>
          </x14:formula1>
          <xm:sqref>I15</xm:sqref>
        </x14:dataValidation>
        <x14:dataValidation type="list" allowBlank="1" showInputMessage="1" showErrorMessage="1" xr:uid="{0CA61879-5F96-44ED-9070-0CB89045B42B}">
          <x14:formula1>
            <xm:f>'W:\11. Riesgos\2019\Formulación\[12. SST.xlsx]Listas'!#REF!</xm:f>
          </x14:formula1>
          <xm:sqref>L11:L15 C11 R11:R15 H11:I11 Q11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2AC8B-980F-451A-9DF2-92D98A7AA50D}">
  <dimension ref="B1:T16"/>
  <sheetViews>
    <sheetView showGridLines="0" zoomScale="70" zoomScaleNormal="70" workbookViewId="0">
      <selection activeCell="AA11" sqref="AA11"/>
    </sheetView>
  </sheetViews>
  <sheetFormatPr baseColWidth="10" defaultColWidth="11.42578125" defaultRowHeight="15" x14ac:dyDescent="0.25"/>
  <cols>
    <col min="1" max="1" width="2" customWidth="1"/>
    <col min="2" max="2" width="3.5703125" bestFit="1" customWidth="1"/>
    <col min="3" max="3" width="14.85546875" bestFit="1" customWidth="1"/>
    <col min="4" max="4" width="10.5703125" bestFit="1" customWidth="1"/>
    <col min="5" max="5" width="33.42578125" bestFit="1" customWidth="1"/>
    <col min="6" max="6" width="33.7109375" customWidth="1"/>
    <col min="7" max="7" width="22.140625" customWidth="1"/>
    <col min="8" max="8" width="20" customWidth="1"/>
    <col min="9" max="9" width="18.85546875" customWidth="1"/>
    <col min="10" max="10" width="13" customWidth="1"/>
    <col min="11" max="11" width="12.85546875" bestFit="1" customWidth="1"/>
    <col min="12" max="12" width="17.42578125" customWidth="1"/>
    <col min="13" max="13" width="32" customWidth="1"/>
    <col min="14" max="14" width="28.5703125" customWidth="1"/>
    <col min="15" max="15" width="23.42578125" customWidth="1"/>
    <col min="16" max="16" width="20.140625" customWidth="1"/>
    <col min="17" max="17" width="21.140625" customWidth="1"/>
    <col min="18" max="18" width="18.85546875" customWidth="1"/>
    <col min="19" max="19" width="15.42578125" customWidth="1"/>
    <col min="20" max="20" width="13.7109375" customWidth="1"/>
  </cols>
  <sheetData>
    <row r="1" spans="2:20" ht="30.75" customHeight="1" x14ac:dyDescent="0.25">
      <c r="B1" s="89"/>
      <c r="C1" s="89"/>
      <c r="D1" s="89"/>
      <c r="E1" s="89"/>
      <c r="F1" s="90" t="s">
        <v>12</v>
      </c>
      <c r="G1" s="90"/>
      <c r="H1" s="90"/>
      <c r="I1" s="90"/>
      <c r="J1" s="90"/>
      <c r="K1" s="90"/>
      <c r="L1" s="90"/>
      <c r="M1" s="90"/>
      <c r="N1" s="90"/>
      <c r="O1" s="90"/>
      <c r="P1" s="90" t="s">
        <v>13</v>
      </c>
      <c r="Q1" s="90"/>
      <c r="R1" s="90"/>
    </row>
    <row r="2" spans="2:20" ht="27" customHeight="1" x14ac:dyDescent="0.25">
      <c r="B2" s="89"/>
      <c r="C2" s="89"/>
      <c r="D2" s="89"/>
      <c r="E2" s="89"/>
      <c r="F2" s="90"/>
      <c r="G2" s="90"/>
      <c r="H2" s="90"/>
      <c r="I2" s="90"/>
      <c r="J2" s="90"/>
      <c r="K2" s="90"/>
      <c r="L2" s="90"/>
      <c r="M2" s="90"/>
      <c r="N2" s="90"/>
      <c r="O2" s="90"/>
      <c r="P2" s="91" t="s">
        <v>14</v>
      </c>
      <c r="Q2" s="91"/>
      <c r="R2" s="91"/>
    </row>
    <row r="3" spans="2:20" x14ac:dyDescent="0.25">
      <c r="B3" s="90" t="s">
        <v>15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 t="s">
        <v>16</v>
      </c>
      <c r="Q3" s="90"/>
      <c r="R3" s="90"/>
    </row>
    <row r="4" spans="2:20" x14ac:dyDescent="0.25">
      <c r="B4" s="94"/>
      <c r="C4" s="94"/>
      <c r="D4" s="94"/>
      <c r="E4" s="94"/>
      <c r="F4" s="94"/>
      <c r="G4" s="94"/>
      <c r="I4" s="1"/>
      <c r="J4" s="2"/>
      <c r="K4" s="2"/>
      <c r="L4" s="2"/>
      <c r="P4" s="94" t="s">
        <v>17</v>
      </c>
      <c r="Q4" s="94"/>
      <c r="R4" s="94"/>
    </row>
    <row r="5" spans="2:20" x14ac:dyDescent="0.25">
      <c r="B5" s="3"/>
      <c r="C5" s="3"/>
      <c r="D5" s="3"/>
      <c r="E5" s="3"/>
      <c r="F5" s="3"/>
      <c r="G5" s="3"/>
      <c r="H5" s="1"/>
      <c r="I5" s="1"/>
      <c r="J5" s="2"/>
      <c r="K5" s="2"/>
      <c r="L5" s="2"/>
      <c r="M5" s="2"/>
    </row>
    <row r="6" spans="2:20" x14ac:dyDescent="0.25">
      <c r="B6" s="81" t="s">
        <v>15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3"/>
    </row>
    <row r="7" spans="2:20" x14ac:dyDescent="0.25"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6"/>
    </row>
    <row r="8" spans="2:20" x14ac:dyDescent="0.25">
      <c r="B8" s="79" t="s">
        <v>18</v>
      </c>
      <c r="C8" s="81" t="s">
        <v>19</v>
      </c>
      <c r="D8" s="83"/>
      <c r="E8" s="79" t="s">
        <v>20</v>
      </c>
      <c r="F8" s="79" t="s">
        <v>21</v>
      </c>
      <c r="G8" s="79" t="s">
        <v>22</v>
      </c>
      <c r="H8" s="79" t="s">
        <v>23</v>
      </c>
      <c r="I8" s="79"/>
      <c r="J8" s="79"/>
      <c r="K8" s="79"/>
      <c r="L8" s="78" t="s">
        <v>24</v>
      </c>
      <c r="M8" s="79" t="s">
        <v>25</v>
      </c>
      <c r="N8" s="79"/>
      <c r="O8" s="79"/>
      <c r="P8" s="79"/>
      <c r="Q8" s="79" t="s">
        <v>26</v>
      </c>
      <c r="R8" s="79"/>
      <c r="S8" s="79"/>
      <c r="T8" s="79"/>
    </row>
    <row r="9" spans="2:20" ht="15" customHeight="1" x14ac:dyDescent="0.25">
      <c r="B9" s="79"/>
      <c r="C9" s="87"/>
      <c r="D9" s="88"/>
      <c r="E9" s="79"/>
      <c r="F9" s="79"/>
      <c r="G9" s="79"/>
      <c r="H9" s="78" t="s">
        <v>27</v>
      </c>
      <c r="I9" s="79" t="s">
        <v>28</v>
      </c>
      <c r="J9" s="78" t="s">
        <v>29</v>
      </c>
      <c r="K9" s="78"/>
      <c r="L9" s="78"/>
      <c r="M9" s="79" t="s">
        <v>30</v>
      </c>
      <c r="N9" s="79" t="s">
        <v>31</v>
      </c>
      <c r="O9" s="79" t="s">
        <v>32</v>
      </c>
      <c r="P9" s="78" t="s">
        <v>33</v>
      </c>
      <c r="Q9" s="78" t="s">
        <v>27</v>
      </c>
      <c r="R9" s="79" t="s">
        <v>28</v>
      </c>
      <c r="S9" s="78" t="s">
        <v>29</v>
      </c>
      <c r="T9" s="78"/>
    </row>
    <row r="10" spans="2:20" ht="40.5" customHeight="1" x14ac:dyDescent="0.25">
      <c r="B10" s="79"/>
      <c r="C10" s="84"/>
      <c r="D10" s="86"/>
      <c r="E10" s="79"/>
      <c r="F10" s="79"/>
      <c r="G10" s="79"/>
      <c r="H10" s="78"/>
      <c r="I10" s="79"/>
      <c r="J10" s="78"/>
      <c r="K10" s="78"/>
      <c r="L10" s="78"/>
      <c r="M10" s="79"/>
      <c r="N10" s="79"/>
      <c r="O10" s="79"/>
      <c r="P10" s="78"/>
      <c r="Q10" s="78"/>
      <c r="R10" s="79"/>
      <c r="S10" s="78"/>
      <c r="T10" s="78"/>
    </row>
    <row r="11" spans="2:20" ht="105" x14ac:dyDescent="0.25">
      <c r="B11" s="4">
        <v>1</v>
      </c>
      <c r="C11" s="140" t="s">
        <v>34</v>
      </c>
      <c r="D11" s="141"/>
      <c r="E11" s="61" t="s">
        <v>504</v>
      </c>
      <c r="F11" s="61" t="s">
        <v>505</v>
      </c>
      <c r="G11" s="61" t="s">
        <v>506</v>
      </c>
      <c r="H11" s="4">
        <v>1</v>
      </c>
      <c r="I11" s="9">
        <v>10</v>
      </c>
      <c r="J11" s="9">
        <f>H11*I11</f>
        <v>10</v>
      </c>
      <c r="K11" s="62" t="str">
        <f>IF(J11&lt;=5,"Aceptable", IF(J11&lt;=10,"Tolerable",IF(J11&lt;=20,"Moderado",IF(J11&lt;=40,"Importante","Inaceptable"))))</f>
        <v>Tolerable</v>
      </c>
      <c r="L11" s="62" t="s">
        <v>52</v>
      </c>
      <c r="M11" s="63" t="s">
        <v>507</v>
      </c>
      <c r="N11" s="8" t="s">
        <v>508</v>
      </c>
      <c r="O11" s="8" t="s">
        <v>509</v>
      </c>
      <c r="P11" s="8" t="s">
        <v>510</v>
      </c>
      <c r="Q11" s="4"/>
      <c r="R11" s="4"/>
      <c r="S11" s="4"/>
      <c r="T11" s="7"/>
    </row>
    <row r="12" spans="2:20" ht="105" x14ac:dyDescent="0.25">
      <c r="B12" s="4">
        <v>2</v>
      </c>
      <c r="C12" s="140" t="s">
        <v>86</v>
      </c>
      <c r="D12" s="141"/>
      <c r="E12" s="61" t="s">
        <v>511</v>
      </c>
      <c r="F12" s="61" t="s">
        <v>512</v>
      </c>
      <c r="G12" s="61" t="s">
        <v>513</v>
      </c>
      <c r="H12" s="4">
        <v>1</v>
      </c>
      <c r="I12" s="9">
        <v>20</v>
      </c>
      <c r="J12" s="9">
        <f t="shared" ref="J12:J13" si="0">H12*I12</f>
        <v>20</v>
      </c>
      <c r="K12" s="62" t="str">
        <f t="shared" ref="K12:K13" si="1">IF(J12&lt;=5,"Aceptable", IF(J12&lt;=10,"Tolerable",IF(J12&lt;=20,"Moderado",IF(J12&lt;=40,"Importante","Inaceptable"))))</f>
        <v>Moderado</v>
      </c>
      <c r="L12" s="62" t="s">
        <v>52</v>
      </c>
      <c r="M12" s="63" t="s">
        <v>514</v>
      </c>
      <c r="N12" s="8" t="s">
        <v>508</v>
      </c>
      <c r="O12" s="8" t="s">
        <v>509</v>
      </c>
      <c r="P12" s="6" t="s">
        <v>515</v>
      </c>
      <c r="Q12" s="4"/>
      <c r="R12" s="4"/>
      <c r="S12" s="4"/>
      <c r="T12" s="7"/>
    </row>
    <row r="13" spans="2:20" ht="120" x14ac:dyDescent="0.25">
      <c r="B13" s="4">
        <v>3</v>
      </c>
      <c r="C13" s="140" t="s">
        <v>86</v>
      </c>
      <c r="D13" s="141"/>
      <c r="E13" s="61" t="s">
        <v>516</v>
      </c>
      <c r="F13" s="61" t="s">
        <v>517</v>
      </c>
      <c r="G13" s="61" t="s">
        <v>518</v>
      </c>
      <c r="H13" s="4">
        <v>2</v>
      </c>
      <c r="I13" s="9">
        <v>10</v>
      </c>
      <c r="J13" s="9">
        <f t="shared" si="0"/>
        <v>20</v>
      </c>
      <c r="K13" s="62" t="str">
        <f t="shared" si="1"/>
        <v>Moderado</v>
      </c>
      <c r="L13" s="62" t="s">
        <v>38</v>
      </c>
      <c r="M13" s="63" t="s">
        <v>519</v>
      </c>
      <c r="N13" s="63" t="s">
        <v>520</v>
      </c>
      <c r="O13" s="9" t="s">
        <v>63</v>
      </c>
      <c r="P13" s="8" t="s">
        <v>521</v>
      </c>
      <c r="Q13" s="4"/>
      <c r="R13" s="4"/>
      <c r="S13" s="4"/>
      <c r="T13" s="7"/>
    </row>
    <row r="14" spans="2:20" ht="15" customHeight="1" x14ac:dyDescent="0.25"/>
    <row r="15" spans="2:20" ht="15" customHeight="1" x14ac:dyDescent="0.25">
      <c r="B15" s="72" t="s">
        <v>78</v>
      </c>
      <c r="C15" s="73"/>
      <c r="D15" s="73"/>
      <c r="E15" s="73"/>
      <c r="F15" s="73"/>
      <c r="G15" s="74"/>
      <c r="H15" s="71" t="s">
        <v>79</v>
      </c>
      <c r="I15" s="71"/>
      <c r="J15" s="71"/>
      <c r="K15" s="71"/>
      <c r="L15" s="71"/>
      <c r="M15" s="71"/>
      <c r="N15" s="71" t="s">
        <v>80</v>
      </c>
      <c r="O15" s="71"/>
      <c r="P15" s="71"/>
      <c r="Q15" s="71"/>
      <c r="R15" s="71"/>
    </row>
    <row r="16" spans="2:20" ht="15" customHeight="1" x14ac:dyDescent="0.25">
      <c r="B16" s="72" t="s">
        <v>81</v>
      </c>
      <c r="C16" s="73"/>
      <c r="D16" s="73"/>
      <c r="E16" s="73"/>
      <c r="F16" s="73"/>
      <c r="G16" s="74"/>
      <c r="H16" s="75" t="s">
        <v>82</v>
      </c>
      <c r="I16" s="75"/>
      <c r="J16" s="75"/>
      <c r="K16" s="75"/>
      <c r="L16" s="75"/>
      <c r="M16" s="75"/>
      <c r="N16" s="75" t="s">
        <v>83</v>
      </c>
      <c r="O16" s="75"/>
      <c r="P16" s="75"/>
      <c r="Q16" s="75"/>
      <c r="R16" s="75"/>
    </row>
  </sheetData>
  <mergeCells count="37">
    <mergeCell ref="B1:E2"/>
    <mergeCell ref="F1:O2"/>
    <mergeCell ref="P1:R1"/>
    <mergeCell ref="P2:R2"/>
    <mergeCell ref="B3:O3"/>
    <mergeCell ref="P3:R3"/>
    <mergeCell ref="B4:G4"/>
    <mergeCell ref="P4:R4"/>
    <mergeCell ref="B6:T7"/>
    <mergeCell ref="B8:B10"/>
    <mergeCell ref="C8:D10"/>
    <mergeCell ref="E8:E10"/>
    <mergeCell ref="F8:F10"/>
    <mergeCell ref="G8:G10"/>
    <mergeCell ref="H8:K8"/>
    <mergeCell ref="L8:L10"/>
    <mergeCell ref="M8:P8"/>
    <mergeCell ref="Q8:T8"/>
    <mergeCell ref="H9:H10"/>
    <mergeCell ref="I9:I10"/>
    <mergeCell ref="J9:K10"/>
    <mergeCell ref="M9:M10"/>
    <mergeCell ref="S9:T10"/>
    <mergeCell ref="N9:N10"/>
    <mergeCell ref="O9:O10"/>
    <mergeCell ref="P9:P10"/>
    <mergeCell ref="B16:G16"/>
    <mergeCell ref="H16:M16"/>
    <mergeCell ref="N16:R16"/>
    <mergeCell ref="C11:D11"/>
    <mergeCell ref="C12:D12"/>
    <mergeCell ref="C13:D13"/>
    <mergeCell ref="B15:G15"/>
    <mergeCell ref="H15:M15"/>
    <mergeCell ref="N15:R15"/>
    <mergeCell ref="Q9:Q10"/>
    <mergeCell ref="R9:R10"/>
  </mergeCells>
  <conditionalFormatting sqref="H14 H17">
    <cfRule type="cellIs" dxfId="115" priority="47" operator="equal">
      <formula>2</formula>
    </cfRule>
  </conditionalFormatting>
  <conditionalFormatting sqref="Q11:Q13">
    <cfRule type="cellIs" dxfId="114" priority="44" operator="equal">
      <formula>1</formula>
    </cfRule>
    <cfRule type="cellIs" dxfId="113" priority="45" operator="equal">
      <formula>2</formula>
    </cfRule>
    <cfRule type="cellIs" dxfId="112" priority="46" operator="equal">
      <formula>3</formula>
    </cfRule>
  </conditionalFormatting>
  <conditionalFormatting sqref="R11:R13">
    <cfRule type="cellIs" dxfId="111" priority="41" operator="equal">
      <formula>5</formula>
    </cfRule>
    <cfRule type="cellIs" dxfId="110" priority="42" operator="equal">
      <formula>10</formula>
    </cfRule>
    <cfRule type="cellIs" dxfId="109" priority="43" operator="equal">
      <formula>20</formula>
    </cfRule>
  </conditionalFormatting>
  <conditionalFormatting sqref="S11:S13">
    <cfRule type="cellIs" dxfId="108" priority="24" operator="equal">
      <formula>20</formula>
    </cfRule>
    <cfRule type="cellIs" dxfId="107" priority="31" operator="equal">
      <formula>5</formula>
    </cfRule>
    <cfRule type="cellIs" dxfId="106" priority="32" operator="equal">
      <formula>5</formula>
    </cfRule>
    <cfRule type="cellIs" dxfId="105" priority="33" operator="equal">
      <formula>10</formula>
    </cfRule>
    <cfRule type="cellIs" dxfId="104" priority="34" operator="equal">
      <formula>10</formula>
    </cfRule>
    <cfRule type="cellIs" dxfId="103" priority="35" operator="equal">
      <formula>60</formula>
    </cfRule>
    <cfRule type="cellIs" dxfId="102" priority="36" operator="equal">
      <formula>40</formula>
    </cfRule>
    <cfRule type="cellIs" dxfId="101" priority="37" operator="equal">
      <formula>30</formula>
    </cfRule>
    <cfRule type="cellIs" dxfId="100" priority="38" operator="equal">
      <formula>15</formula>
    </cfRule>
    <cfRule type="cellIs" dxfId="99" priority="40" operator="equal">
      <formula>"15, 20, "</formula>
    </cfRule>
  </conditionalFormatting>
  <conditionalFormatting sqref="S11:S13">
    <cfRule type="cellIs" dxfId="98" priority="39" operator="equal">
      <formula>15</formula>
    </cfRule>
  </conditionalFormatting>
  <conditionalFormatting sqref="T11:T13">
    <cfRule type="containsText" dxfId="97" priority="25" operator="containsText" text="Inaceptable">
      <formula>NOT(ISERROR(SEARCH("Inaceptable",T11)))</formula>
    </cfRule>
    <cfRule type="containsText" dxfId="96" priority="26" operator="containsText" text="Importante">
      <formula>NOT(ISERROR(SEARCH("Importante",T11)))</formula>
    </cfRule>
    <cfRule type="containsText" dxfId="95" priority="27" operator="containsText" text="Moderado">
      <formula>NOT(ISERROR(SEARCH("Moderado",T11)))</formula>
    </cfRule>
    <cfRule type="containsText" dxfId="94" priority="28" operator="containsText" text="Tolerable">
      <formula>NOT(ISERROR(SEARCH("Tolerable",T11)))</formula>
    </cfRule>
    <cfRule type="containsText" dxfId="93" priority="29" operator="containsText" text="Aceptable">
      <formula>NOT(ISERROR(SEARCH("Aceptable",T11)))</formula>
    </cfRule>
    <cfRule type="containsText" dxfId="92" priority="30" operator="containsText" text="Inaceptable">
      <formula>NOT(ISERROR(SEARCH("Inaceptable",T11)))</formula>
    </cfRule>
  </conditionalFormatting>
  <conditionalFormatting sqref="H11:H13">
    <cfRule type="cellIs" dxfId="91" priority="21" operator="equal">
      <formula>1</formula>
    </cfRule>
    <cfRule type="cellIs" dxfId="90" priority="22" operator="equal">
      <formula>2</formula>
    </cfRule>
    <cfRule type="cellIs" dxfId="89" priority="23" operator="equal">
      <formula>3</formula>
    </cfRule>
  </conditionalFormatting>
  <conditionalFormatting sqref="I11:I13">
    <cfRule type="cellIs" dxfId="88" priority="18" operator="equal">
      <formula>5</formula>
    </cfRule>
    <cfRule type="cellIs" dxfId="87" priority="19" operator="equal">
      <formula>10</formula>
    </cfRule>
    <cfRule type="cellIs" dxfId="86" priority="20" operator="equal">
      <formula>20</formula>
    </cfRule>
  </conditionalFormatting>
  <conditionalFormatting sqref="J11:J13">
    <cfRule type="cellIs" dxfId="85" priority="1" operator="equal">
      <formula>20</formula>
    </cfRule>
    <cfRule type="cellIs" dxfId="84" priority="8" operator="equal">
      <formula>5</formula>
    </cfRule>
    <cfRule type="cellIs" dxfId="83" priority="9" operator="equal">
      <formula>5</formula>
    </cfRule>
    <cfRule type="cellIs" dxfId="82" priority="10" operator="equal">
      <formula>10</formula>
    </cfRule>
    <cfRule type="cellIs" dxfId="81" priority="11" operator="equal">
      <formula>10</formula>
    </cfRule>
    <cfRule type="cellIs" dxfId="80" priority="12" operator="equal">
      <formula>60</formula>
    </cfRule>
    <cfRule type="cellIs" dxfId="79" priority="13" operator="equal">
      <formula>40</formula>
    </cfRule>
    <cfRule type="cellIs" dxfId="78" priority="14" operator="equal">
      <formula>30</formula>
    </cfRule>
    <cfRule type="cellIs" dxfId="77" priority="15" operator="equal">
      <formula>15</formula>
    </cfRule>
    <cfRule type="cellIs" dxfId="76" priority="17" operator="equal">
      <formula>"15, 20, "</formula>
    </cfRule>
  </conditionalFormatting>
  <conditionalFormatting sqref="J11:J13">
    <cfRule type="cellIs" dxfId="75" priority="16" operator="equal">
      <formula>15</formula>
    </cfRule>
  </conditionalFormatting>
  <conditionalFormatting sqref="K11:K13">
    <cfRule type="containsText" dxfId="74" priority="2" operator="containsText" text="Inaceptable">
      <formula>NOT(ISERROR(SEARCH("Inaceptable",K11)))</formula>
    </cfRule>
    <cfRule type="containsText" dxfId="73" priority="3" operator="containsText" text="Importante">
      <formula>NOT(ISERROR(SEARCH("Importante",K11)))</formula>
    </cfRule>
    <cfRule type="containsText" dxfId="72" priority="4" operator="containsText" text="Moderado">
      <formula>NOT(ISERROR(SEARCH("Moderado",K11)))</formula>
    </cfRule>
    <cfRule type="containsText" dxfId="71" priority="5" operator="containsText" text="Tolerable">
      <formula>NOT(ISERROR(SEARCH("Tolerable",K11)))</formula>
    </cfRule>
    <cfRule type="containsText" dxfId="70" priority="6" operator="containsText" text="Aceptable">
      <formula>NOT(ISERROR(SEARCH("Aceptable",K11)))</formula>
    </cfRule>
    <cfRule type="containsText" dxfId="69" priority="7" operator="containsText" text="Inaceptable">
      <formula>NOT(ISERROR(SEARCH("Inaceptable",K11)))</formula>
    </cfRule>
  </conditionalFormatting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CDFCDFE-C929-44F6-BA35-50FEBF8DFBA3}">
          <x14:formula1>
            <xm:f>'Z:\11. Riesgos\2019\[Copia de Riesgos Auditoría Interna - 2019(9083).xlsx]Listas'!#REF!</xm:f>
          </x14:formula1>
          <xm:sqref>L11:L13 C11:D13 H11:I13</xm:sqref>
        </x14:dataValidation>
        <x14:dataValidation type="list" allowBlank="1" showInputMessage="1" showErrorMessage="1" xr:uid="{79B46E22-A1AE-490A-A703-98E024D4A453}">
          <x14:formula1>
            <xm:f>'C:\Users\loren\Documents\Sapiencia\Riesgos e indicadores\[Consolidado Riesgos 2020 V2.xlsx]Listas'!#REF!</xm:f>
          </x14:formula1>
          <xm:sqref>Q11:R13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2BFD3-FB25-411A-9AD2-28F3C9ECDC40}">
  <dimension ref="B1:U24"/>
  <sheetViews>
    <sheetView showGridLines="0" zoomScale="70" zoomScaleNormal="70" zoomScaleSheetLayoutView="70" workbookViewId="0">
      <selection activeCell="G12" sqref="G12"/>
    </sheetView>
  </sheetViews>
  <sheetFormatPr baseColWidth="10" defaultColWidth="11.42578125" defaultRowHeight="15" x14ac:dyDescent="0.25"/>
  <cols>
    <col min="1" max="1" width="4.5703125" customWidth="1"/>
    <col min="2" max="2" width="16.140625" customWidth="1"/>
    <col min="3" max="3" width="4.42578125" customWidth="1"/>
    <col min="5" max="5" width="11.85546875" customWidth="1"/>
    <col min="6" max="6" width="34.140625" customWidth="1"/>
    <col min="7" max="7" width="26.28515625" customWidth="1"/>
    <col min="8" max="8" width="25.7109375" customWidth="1"/>
    <col min="9" max="9" width="20.42578125" customWidth="1"/>
    <col min="10" max="10" width="16.140625" customWidth="1"/>
    <col min="11" max="11" width="12" customWidth="1"/>
    <col min="13" max="13" width="16.5703125" customWidth="1"/>
    <col min="14" max="14" width="29" customWidth="1"/>
    <col min="15" max="15" width="20.140625" customWidth="1"/>
    <col min="16" max="16" width="20.85546875" customWidth="1"/>
    <col min="17" max="17" width="23.28515625" customWidth="1"/>
    <col min="18" max="18" width="20.5703125" customWidth="1"/>
    <col min="19" max="19" width="14.28515625" customWidth="1"/>
  </cols>
  <sheetData>
    <row r="1" spans="2:21" ht="30.75" customHeight="1" x14ac:dyDescent="0.25">
      <c r="B1" s="89"/>
      <c r="C1" s="89"/>
      <c r="D1" s="89"/>
      <c r="E1" s="89"/>
      <c r="F1" s="90" t="s">
        <v>12</v>
      </c>
      <c r="G1" s="90"/>
      <c r="H1" s="90"/>
      <c r="I1" s="90"/>
      <c r="J1" s="90"/>
      <c r="K1" s="90"/>
      <c r="L1" s="90"/>
      <c r="M1" s="90"/>
      <c r="N1" s="90"/>
      <c r="O1" s="90"/>
      <c r="P1" s="90" t="s">
        <v>13</v>
      </c>
      <c r="Q1" s="90"/>
      <c r="R1" s="90"/>
    </row>
    <row r="2" spans="2:21" ht="27" customHeight="1" x14ac:dyDescent="0.25">
      <c r="B2" s="89"/>
      <c r="C2" s="89"/>
      <c r="D2" s="89"/>
      <c r="E2" s="89"/>
      <c r="F2" s="90"/>
      <c r="G2" s="90"/>
      <c r="H2" s="90"/>
      <c r="I2" s="90"/>
      <c r="J2" s="90"/>
      <c r="K2" s="90"/>
      <c r="L2" s="90"/>
      <c r="M2" s="90"/>
      <c r="N2" s="90"/>
      <c r="O2" s="90"/>
      <c r="P2" s="91" t="s">
        <v>14</v>
      </c>
      <c r="Q2" s="91"/>
      <c r="R2" s="91"/>
    </row>
    <row r="3" spans="2:21" x14ac:dyDescent="0.25">
      <c r="B3" s="90" t="s">
        <v>15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 t="s">
        <v>16</v>
      </c>
      <c r="Q3" s="90"/>
      <c r="R3" s="90"/>
    </row>
    <row r="4" spans="2:21" x14ac:dyDescent="0.25">
      <c r="C4" s="1"/>
      <c r="D4" s="1"/>
      <c r="E4" s="1"/>
      <c r="F4" s="1"/>
      <c r="G4" s="1"/>
      <c r="H4" s="1"/>
      <c r="J4" s="1"/>
      <c r="K4" s="2"/>
      <c r="L4" s="2"/>
      <c r="M4" s="2"/>
      <c r="P4" s="94" t="s">
        <v>17</v>
      </c>
      <c r="Q4" s="94"/>
      <c r="R4" s="94"/>
      <c r="S4" s="1"/>
    </row>
    <row r="5" spans="2:21" x14ac:dyDescent="0.25">
      <c r="C5" s="3"/>
      <c r="D5" s="3"/>
      <c r="E5" s="3"/>
      <c r="F5" s="3"/>
      <c r="G5" s="3"/>
      <c r="H5" s="3"/>
      <c r="I5" s="1"/>
      <c r="J5" s="1"/>
      <c r="K5" s="2"/>
      <c r="L5" s="2"/>
      <c r="M5" s="2"/>
      <c r="N5" s="2"/>
    </row>
    <row r="6" spans="2:21" ht="24" customHeight="1" x14ac:dyDescent="0.25">
      <c r="B6" s="79" t="s">
        <v>15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</row>
    <row r="7" spans="2:21" ht="24" customHeight="1" x14ac:dyDescent="0.25"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</row>
    <row r="8" spans="2:21" ht="24" customHeight="1" x14ac:dyDescent="0.25">
      <c r="B8" s="79" t="s">
        <v>523</v>
      </c>
      <c r="C8" s="79" t="s">
        <v>18</v>
      </c>
      <c r="D8" s="79" t="s">
        <v>19</v>
      </c>
      <c r="E8" s="79"/>
      <c r="F8" s="79" t="s">
        <v>20</v>
      </c>
      <c r="G8" s="79" t="s">
        <v>21</v>
      </c>
      <c r="H8" s="79" t="s">
        <v>22</v>
      </c>
      <c r="I8" s="79" t="s">
        <v>23</v>
      </c>
      <c r="J8" s="79"/>
      <c r="K8" s="79"/>
      <c r="L8" s="79"/>
      <c r="M8" s="78" t="s">
        <v>24</v>
      </c>
      <c r="N8" s="79" t="s">
        <v>25</v>
      </c>
      <c r="O8" s="79"/>
      <c r="P8" s="79"/>
      <c r="Q8" s="79"/>
      <c r="R8" s="79" t="s">
        <v>26</v>
      </c>
      <c r="S8" s="79"/>
      <c r="T8" s="79"/>
      <c r="U8" s="79"/>
    </row>
    <row r="9" spans="2:21" ht="24" customHeight="1" x14ac:dyDescent="0.25">
      <c r="B9" s="79"/>
      <c r="C9" s="79"/>
      <c r="D9" s="79"/>
      <c r="E9" s="79"/>
      <c r="F9" s="79"/>
      <c r="G9" s="79"/>
      <c r="H9" s="79"/>
      <c r="I9" s="78" t="s">
        <v>27</v>
      </c>
      <c r="J9" s="79" t="s">
        <v>28</v>
      </c>
      <c r="K9" s="78" t="s">
        <v>29</v>
      </c>
      <c r="L9" s="78"/>
      <c r="M9" s="78"/>
      <c r="N9" s="79" t="s">
        <v>30</v>
      </c>
      <c r="O9" s="79" t="s">
        <v>31</v>
      </c>
      <c r="P9" s="79" t="s">
        <v>32</v>
      </c>
      <c r="Q9" s="78" t="s">
        <v>33</v>
      </c>
      <c r="R9" s="78" t="s">
        <v>27</v>
      </c>
      <c r="S9" s="79" t="s">
        <v>28</v>
      </c>
      <c r="T9" s="78" t="s">
        <v>29</v>
      </c>
      <c r="U9" s="78"/>
    </row>
    <row r="10" spans="2:21" ht="30.75" customHeight="1" x14ac:dyDescent="0.25">
      <c r="B10" s="79"/>
      <c r="C10" s="79"/>
      <c r="D10" s="79"/>
      <c r="E10" s="79"/>
      <c r="F10" s="79"/>
      <c r="G10" s="79"/>
      <c r="H10" s="79"/>
      <c r="I10" s="78"/>
      <c r="J10" s="79"/>
      <c r="K10" s="78"/>
      <c r="L10" s="78"/>
      <c r="M10" s="78"/>
      <c r="N10" s="79"/>
      <c r="O10" s="79"/>
      <c r="P10" s="79"/>
      <c r="Q10" s="78"/>
      <c r="R10" s="78"/>
      <c r="S10" s="79"/>
      <c r="T10" s="78"/>
      <c r="U10" s="78"/>
    </row>
    <row r="11" spans="2:21" ht="105" x14ac:dyDescent="0.25">
      <c r="B11" s="6" t="s">
        <v>524</v>
      </c>
      <c r="C11" s="8">
        <v>1</v>
      </c>
      <c r="D11" s="95" t="s">
        <v>71</v>
      </c>
      <c r="E11" s="95"/>
      <c r="F11" s="8" t="str">
        <f>'Direccionamiento estratégico'!E16</f>
        <v>Manejo indebido de las bases de datos para beneficio propio.</v>
      </c>
      <c r="G11" s="8" t="str">
        <f>'Direccionamiento estratégico'!F16</f>
        <v>*Poca ética del talento humano.
*Poca rigurosidad en el control.
*Ausencia de políticas para el manejo de la información.</v>
      </c>
      <c r="H11" s="8" t="str">
        <f>'Direccionamiento estratégico'!G16</f>
        <v>*Sanciones de entidades de control.
*Detrimento patrimonial.
*Pérdida de credibilidad institucional.</v>
      </c>
      <c r="I11" s="4">
        <f>'Direccionamiento estratégico'!H16</f>
        <v>1</v>
      </c>
      <c r="J11" s="9">
        <f>'Direccionamiento estratégico'!I16</f>
        <v>20</v>
      </c>
      <c r="K11" s="9">
        <f>'Direccionamiento estratégico'!J16</f>
        <v>20</v>
      </c>
      <c r="L11" s="62" t="str">
        <f>'Direccionamiento estratégico'!K16</f>
        <v>Moderado</v>
      </c>
      <c r="M11" s="4" t="str">
        <f>'Direccionamiento estratégico'!L16</f>
        <v>Evitar el riesgo</v>
      </c>
      <c r="N11" s="8" t="str">
        <f>'Direccionamiento estratégico'!M16</f>
        <v>*Promover las buenas prácticas.
*Implementar la política de tratamiento y uso de bases de datos</v>
      </c>
      <c r="O11" s="8" t="str">
        <f>'Direccionamiento estratégico'!N16</f>
        <v>Planeación Estratégica-ODES</v>
      </c>
      <c r="P11" s="8" t="str">
        <f>'Direccionamiento estratégico'!O16</f>
        <v>Del 15/01/2020 al 30/12/2020</v>
      </c>
      <c r="Q11" s="8" t="str">
        <f>'Direccionamiento estratégico'!P16</f>
        <v>*Política para el manejo de la información.</v>
      </c>
      <c r="R11" s="8"/>
      <c r="S11" s="8"/>
      <c r="T11" s="8"/>
      <c r="U11" s="8"/>
    </row>
    <row r="12" spans="2:21" ht="180" x14ac:dyDescent="0.25">
      <c r="B12" s="6" t="s">
        <v>525</v>
      </c>
      <c r="C12" s="8">
        <v>2</v>
      </c>
      <c r="D12" s="92" t="s">
        <v>71</v>
      </c>
      <c r="E12" s="93"/>
      <c r="F12" s="8" t="str">
        <f>'Gestión de comunicaciones'!E14</f>
        <v>Actos realizados con la intención de dañar la imagen de la Entidad o de una persona en particular. (Rumores, dañar vallas publicitarias, sitios web, medios institucionales de información, entre otros).</v>
      </c>
      <c r="G12" s="8" t="str">
        <f>'Gestión de comunicaciones'!F14</f>
        <v xml:space="preserve">*Manejo de intereses personales y políticos por algunos medios de comunicación.
*Intención de manipular o tergiversar la información para causar daño a la institución o una persona.
*Filtración de información a medios de comunicación a través de fuentes no oficiales </v>
      </c>
      <c r="H12" s="8" t="str">
        <f>'Gestión de comunicaciones'!G14</f>
        <v>*Desinformación y deterioro de la imagen.
*Percepción negativa frente a la agencia.</v>
      </c>
      <c r="I12" s="4">
        <f>'Gestión de comunicaciones'!H14</f>
        <v>2</v>
      </c>
      <c r="J12" s="9">
        <f>'Gestión de comunicaciones'!I14</f>
        <v>20</v>
      </c>
      <c r="K12" s="9">
        <f>'Gestión de comunicaciones'!J14</f>
        <v>40</v>
      </c>
      <c r="L12" s="62" t="str">
        <f>'Gestión de comunicaciones'!K14</f>
        <v>Importante</v>
      </c>
      <c r="M12" s="4" t="str">
        <f>'Gestión de comunicaciones'!L14</f>
        <v>Reducir el riesgo</v>
      </c>
      <c r="N12" s="8" t="str">
        <f>'Gestión de comunicaciones'!M14</f>
        <v xml:space="preserve">*Mantener un flujo permanente, preciso y adecuado de la información hacia los públicos de interés. 
*Manejar adecuadas relaciones con los medios de comunicaciòn.  
*Socializar el plan de voceria de la Agencia con los integrantes de organizaciòn. </v>
      </c>
      <c r="O12" s="8" t="str">
        <f>'Gestión de comunicaciones'!N14</f>
        <v>Gestión de Comunicaciones</v>
      </c>
      <c r="P12" s="8" t="str">
        <f>'Gestión de comunicaciones'!O14</f>
        <v>Del 08/01/2020 al 30/12/2020</v>
      </c>
      <c r="Q12" s="8" t="str">
        <f>'Gestión de comunicaciones'!P14</f>
        <v>*Monitoreo de medios. 
*Correos electrónicos</v>
      </c>
      <c r="R12" s="4"/>
      <c r="S12" s="4"/>
      <c r="T12" s="4"/>
      <c r="U12" s="7"/>
    </row>
    <row r="13" spans="2:21" ht="180" x14ac:dyDescent="0.25">
      <c r="B13" s="6" t="s">
        <v>526</v>
      </c>
      <c r="C13" s="8">
        <v>3</v>
      </c>
      <c r="D13" s="92" t="s">
        <v>71</v>
      </c>
      <c r="E13" s="93"/>
      <c r="F13" s="6" t="str">
        <f>'Acceso y permanencia ES'!E17</f>
        <v>Manipulación indebida de bases de datos (Interno).</v>
      </c>
      <c r="G13" s="6" t="str">
        <f>'Acceso y permanencia ES'!F17</f>
        <v>*Malas prácticas en la gestión-Ética profesional
*Poca ética del talento humano.
*Poca rigurosidad en el control.
*Ausencia de políticas para el manejo de la información.</v>
      </c>
      <c r="H13" s="6" t="str">
        <f>'Acceso y permanencia ES'!G17</f>
        <v>*Alteración de los resultados de los preseleccionados y/o seleccionados.
*Alteración en las condiciones del crédito.
*Mala imagen para la institución.
*Sanciones para los funcionarios y/o contratistas
*Detrimento patrimonial</v>
      </c>
      <c r="I13" s="4">
        <f>'Acceso y permanencia ES'!H17</f>
        <v>1</v>
      </c>
      <c r="J13" s="9">
        <f>'Acceso y permanencia ES'!I17</f>
        <v>20</v>
      </c>
      <c r="K13" s="9">
        <f>'Acceso y permanencia ES'!J17</f>
        <v>20</v>
      </c>
      <c r="L13" s="62" t="str">
        <f>'Acceso y permanencia ES'!K17</f>
        <v>Moderado</v>
      </c>
      <c r="M13" s="4" t="str">
        <f>'Acceso y permanencia ES'!L17</f>
        <v>Evitar el riesgo</v>
      </c>
      <c r="N13" s="6" t="str">
        <f>'Acceso y permanencia ES'!M17</f>
        <v>*Segregación de funciones de manera que se establezca el responsable del manejo de las bases de datos.
*Implementar un sistema de información
*Realizar control dual en la generación de información específica</v>
      </c>
      <c r="O13" s="6" t="str">
        <f>'Acceso y permanencia ES'!N17</f>
        <v>Dirección Técnica de Fondos</v>
      </c>
      <c r="P13" s="6" t="str">
        <f>'Acceso y permanencia ES'!O17</f>
        <v>Del 15/01/2020 al 30/12/2020</v>
      </c>
      <c r="Q13" s="6" t="str">
        <f>'Acceso y permanencia ES'!P17</f>
        <v>Bases de datos</v>
      </c>
      <c r="R13" s="8"/>
      <c r="S13" s="8"/>
      <c r="T13" s="8"/>
      <c r="U13" s="8"/>
    </row>
    <row r="14" spans="2:21" ht="150" x14ac:dyDescent="0.25">
      <c r="B14" s="6" t="s">
        <v>3</v>
      </c>
      <c r="C14" s="8">
        <v>4</v>
      </c>
      <c r="D14" s="106" t="s">
        <v>71</v>
      </c>
      <c r="E14" s="107"/>
      <c r="F14" s="25" t="str">
        <f>'Administrativa-Contratación'!E13</f>
        <v>Falsedad de documentos aportados con la propuesta en los procesos de contratación.</v>
      </c>
      <c r="G14" s="25" t="str">
        <f>'Administrativa-Contratación'!F13</f>
        <v>Los proponentes o contratistas adjuntan documentos falsos o adulterados con las propuestas, contratos o cuentas de cobro (afiliación y pago de la seguridad social), dado que no cumplen con los requisitos exigidos en los mismos</v>
      </c>
      <c r="H14" s="25" t="str">
        <f>'Administrativa-Contratación'!G13</f>
        <v>*Acciones legales en contra de los contratistas. 
*Mala imagen institucional.
*Nulidad del contrato establecido.
*Incumplimiento contractual.</v>
      </c>
      <c r="I14" s="4">
        <f>'Administrativa-Contratación'!H13</f>
        <v>1</v>
      </c>
      <c r="J14" s="9">
        <f>'Administrativa-Contratación'!I13</f>
        <v>20</v>
      </c>
      <c r="K14" s="9">
        <f>'Administrativa-Contratación'!J13</f>
        <v>20</v>
      </c>
      <c r="L14" s="62" t="str">
        <f>'Administrativa-Contratación'!K13</f>
        <v>Moderado</v>
      </c>
      <c r="M14" s="4" t="str">
        <f>'Administrativa-Contratación'!L13</f>
        <v>Reducir el riesgo</v>
      </c>
      <c r="N14" s="25" t="str">
        <f>'Administrativa-Contratación'!M13</f>
        <v>*Revisar con detalle los documentos del proceso por el Comité estructurador y evaluador del proceso de contratación, por el *Comité de Contratación y el supervisor y/o interventor del contrato</v>
      </c>
      <c r="O14" s="25" t="str">
        <f>'Administrativa-Contratación'!N13</f>
        <v>Comité asesor y evaluador /
Supervisor y/o interventor del contrato</v>
      </c>
      <c r="P14" s="25" t="str">
        <f>'Administrativa-Contratación'!O13</f>
        <v>Del 02/01/2020 al 31/12/2020</v>
      </c>
      <c r="Q14" s="25" t="str">
        <f>'Administrativa-Contratación'!P13</f>
        <v>Expedientes contractuales</v>
      </c>
      <c r="R14" s="8"/>
      <c r="S14" s="8"/>
      <c r="T14" s="8"/>
      <c r="U14" s="8"/>
    </row>
    <row r="15" spans="2:21" ht="180" x14ac:dyDescent="0.25">
      <c r="B15" s="6" t="s">
        <v>3</v>
      </c>
      <c r="C15" s="8">
        <v>5</v>
      </c>
      <c r="D15" s="106" t="s">
        <v>71</v>
      </c>
      <c r="E15" s="107"/>
      <c r="F15" s="25" t="str">
        <f>'Administrativa-Contratación'!E14</f>
        <v>Celebración de contratos sin el lleno de los requisitos legales.</v>
      </c>
      <c r="G15" s="25" t="str">
        <f>'Administrativa-Contratación'!F14</f>
        <v>*Evasión del cumplimiento de las etapas y requisitos exigidos dentro de las modalidades de contratación establecidas por la Ley.
*Insuficientes procedimientos, manuales, filtros, políticas, controles en el proceso contractual.</v>
      </c>
      <c r="H15" s="25" t="str">
        <f>'Administrativa-Contratación'!G14</f>
        <v xml:space="preserve">*Daño antijurídico: Daño patrimonial 
*Sanciones penales, fiscales y disciplinarias
*Acciones de repetición. 
*Mala imagen institucional
*Afectación de las actividades misionales y de apoyo para atender las necesidades de la Entidad </v>
      </c>
      <c r="I15" s="4">
        <f>'Administrativa-Contratación'!H14</f>
        <v>1</v>
      </c>
      <c r="J15" s="9">
        <f>'Administrativa-Contratación'!I14</f>
        <v>20</v>
      </c>
      <c r="K15" s="9">
        <f>'Administrativa-Contratación'!J14</f>
        <v>20</v>
      </c>
      <c r="L15" s="62" t="str">
        <f>'Administrativa-Contratación'!K14</f>
        <v>Moderado</v>
      </c>
      <c r="M15" s="4" t="str">
        <f>'Administrativa-Contratación'!L14</f>
        <v>Evitar el riesgo</v>
      </c>
      <c r="N15" s="25" t="str">
        <f>'Administrativa-Contratación'!M14</f>
        <v>*Realizar control jurídico detallado desde la etapa de planeación del proceso contractual.
*Designar un grupo interdisciplinario (técnico, logístico y jurídico) que acompañe el proceso hasta la legalización del contrato.
*Actualizar constantemente los manuales con la normativa vigente.</v>
      </c>
      <c r="O15" s="25" t="str">
        <f>'Administrativa-Contratación'!N14</f>
        <v>Oficina Asesora Jurídica / Subdirección administrativa financiera y de apoyo a la gestión.</v>
      </c>
      <c r="P15" s="25" t="str">
        <f>'Administrativa-Contratación'!O14</f>
        <v>Del 02/01/2020 al 31/12/2020</v>
      </c>
      <c r="Q15" s="25" t="str">
        <f>'Administrativa-Contratación'!P14</f>
        <v>Documentos contentivos de directrices emitidas por la oficina jurídica.
Expedientes contractuales. Manual de contratación, políticas internas.</v>
      </c>
      <c r="R15" s="8"/>
      <c r="S15" s="8"/>
      <c r="T15" s="8"/>
      <c r="U15" s="8"/>
    </row>
    <row r="16" spans="2:21" ht="345" x14ac:dyDescent="0.25">
      <c r="B16" s="6" t="s">
        <v>4</v>
      </c>
      <c r="C16" s="8">
        <v>6</v>
      </c>
      <c r="D16" s="95" t="s">
        <v>71</v>
      </c>
      <c r="E16" s="95"/>
      <c r="F16" s="8" t="str">
        <f>Administrativa!E11</f>
        <v>Pérdida, daño y/o hurto de bienes muebles</v>
      </c>
      <c r="G16" s="8" t="str">
        <f>Administrativa!F11</f>
        <v>*Insuficientes medidas de seguridad
*Descuido o negligencia
*Eventos de fuerza mayor o caso fortuito
*Inadecuado uso de los bienes
*Desactualización de los inventarios de bienes muebles e inmuebles
*Inexistencia de plan de mantenimiento preventivo y correctivo
*Delincuencia común.
*Falta de control en la aplicación de medidas de seguridad.
*Desconocimiento de los lineamientos y protocolos para administración de la póliza.
*Inventarios desactualizados.</v>
      </c>
      <c r="H16" s="8" t="str">
        <f>Administrativa!G11</f>
        <v>*Pérdida de información de la entidad
*Posible detrimento patrimonial
*Posibles sanciones disciplinarias
*Efectos fiscales
*Retraso en la operación
*Posible afectación de la integridad de las personas.</v>
      </c>
      <c r="I16" s="4">
        <f>Administrativa!H11</f>
        <v>3</v>
      </c>
      <c r="J16" s="9">
        <f>Administrativa!I11</f>
        <v>10</v>
      </c>
      <c r="K16" s="9">
        <f>Administrativa!J11</f>
        <v>30</v>
      </c>
      <c r="L16" s="62" t="str">
        <f>Administrativa!K11</f>
        <v>Importante</v>
      </c>
      <c r="M16" s="4" t="str">
        <f>Administrativa!L11</f>
        <v>Evitar el riesgo</v>
      </c>
      <c r="N16" s="8" t="str">
        <f>Administrativa!M11</f>
        <v>*Levantar y actualizar el inventario físico de bienes muebles e inmuebles.
*Actualizar la cobertura de la póliza según el inventario institucional y comprender el alcance de la  misma.
*Diseñar políticas administrativas para incrementar las medidas de seguridad.
*Plan de Mantenimiento de bienes muebles
*Aplicar el control Interno disciplinarios cuando corresponda.
*Articular acciones interinstitucionales en el sector.
*Socializar el protocolo a seguir en caso de pérdida o hurto del bien.</v>
      </c>
      <c r="O16" s="8" t="str">
        <f>Administrativa!N11</f>
        <v>Subdirector Administrativo, Financiero y de Apoyo a la Gestión.</v>
      </c>
      <c r="P16" s="8" t="str">
        <f>Administrativa!O11</f>
        <v xml:space="preserve">Del 2/01/2020 al  30/12/2020
</v>
      </c>
      <c r="Q16" s="8" t="str">
        <f>Administrativa!P11</f>
        <v xml:space="preserve">Pólizas e inventario actualizado
Actas de reunión, informes de supervisión contrato vigilancia, Control en las bitácoras de seguridad, comunicaciones varias con las partes interesadas. </v>
      </c>
      <c r="R16" s="8"/>
      <c r="S16" s="8"/>
      <c r="T16" s="8"/>
      <c r="U16" s="8"/>
    </row>
    <row r="17" spans="2:21" ht="210" x14ac:dyDescent="0.25">
      <c r="B17" s="6" t="s">
        <v>4</v>
      </c>
      <c r="C17" s="8">
        <v>7</v>
      </c>
      <c r="D17" s="95" t="s">
        <v>71</v>
      </c>
      <c r="E17" s="95"/>
      <c r="F17" s="8" t="str">
        <f>Administrativa!E13</f>
        <v>Destinación de recursos públicos de forma indebida en favor de un tercero</v>
      </c>
      <c r="G17" s="8" t="str">
        <f>Administrativa!F13</f>
        <v>*Tráfico de influencias a favor de terceros.
*Omisiones en las funciones de supervisión.
*Inadecuada aplicación de la normatividad vigente, manual de contratación y procedimientos asociados.
*Usufructuar  bienes públicos por desconocimiento u omisión del servidor responsable.
*Extralimitación de funciones.</v>
      </c>
      <c r="H17" s="8" t="str">
        <f>Administrativa!G13</f>
        <v>*Pérdida de imagen institucional.
*Posible detrimento patrimonial.
*Procesos sancionatorios fiscales, penales o disciplinarios.
*Enriquecimiento ilícito de terceros, contratistas y/o funcionarios.
*Demandas.</v>
      </c>
      <c r="I17" s="4">
        <f>Administrativa!H13</f>
        <v>1</v>
      </c>
      <c r="J17" s="9">
        <f>Administrativa!I13</f>
        <v>20</v>
      </c>
      <c r="K17" s="9">
        <f>Administrativa!J13</f>
        <v>20</v>
      </c>
      <c r="L17" s="62" t="str">
        <f>Administrativa!K13</f>
        <v>Moderado</v>
      </c>
      <c r="M17" s="4" t="str">
        <f>Administrativa!L13</f>
        <v>Evitar el riesgo</v>
      </c>
      <c r="N17" s="8" t="str">
        <f>Administrativa!M13</f>
        <v>*Elaborar políticas y procedimientos para el uso adecuado de los bienes y servicios.
*Incorporar en el PIC, actividades de formación y orientación técnica en temas relacionados con prevención del daño antijurídico.</v>
      </c>
      <c r="O17" s="8" t="str">
        <f>Administrativa!N13</f>
        <v>Subdirector Administrativo, Financiero y de Apoyo a la Gestión.
Oficina Asesora Jurídica</v>
      </c>
      <c r="P17" s="8" t="str">
        <f>Administrativa!O13</f>
        <v xml:space="preserve">Del 2/01/2020 al  30/12/2020
</v>
      </c>
      <c r="Q17" s="8" t="str">
        <f>Administrativa!P13</f>
        <v>Documento con las políticas administrativas relacionadas con el uso de bienes y servicios
Informe de ejecución PIC, listado de asistencia.
Manual de Funciones y competencias Laborales Actualizado.</v>
      </c>
      <c r="R17" s="8"/>
      <c r="S17" s="8"/>
      <c r="T17" s="8"/>
      <c r="U17" s="8"/>
    </row>
    <row r="18" spans="2:21" ht="120" x14ac:dyDescent="0.25">
      <c r="B18" s="6" t="s">
        <v>5</v>
      </c>
      <c r="C18" s="8">
        <v>8</v>
      </c>
      <c r="D18" s="92" t="s">
        <v>71</v>
      </c>
      <c r="E18" s="93"/>
      <c r="F18" s="40" t="str">
        <f>'Gestión Financiera'!E15</f>
        <v>Alteración en la información contable y financiera.</v>
      </c>
      <c r="G18" s="40" t="str">
        <f>'Gestión Financiera'!F15</f>
        <v>*Falta de ética profesional
*Deficiente control
*Manipulación indebida de la información
*Acoso laboral
*Presiones indebidas por autoridad</v>
      </c>
      <c r="H18" s="40" t="str">
        <f>'Gestión Financiera'!G15</f>
        <v>*Inadecuada toma de decisiones.
*Incumpliendo de la normativa.
*Sanciones administrativas, pecuniarias y disciplinarias.</v>
      </c>
      <c r="I18" s="4">
        <f>'Gestión Financiera'!H15</f>
        <v>2</v>
      </c>
      <c r="J18" s="9">
        <f>'Gestión Financiera'!I15</f>
        <v>20</v>
      </c>
      <c r="K18" s="9">
        <f>'Gestión Financiera'!J15</f>
        <v>40</v>
      </c>
      <c r="L18" s="62" t="str">
        <f>'Gestión Financiera'!K15</f>
        <v>Importante</v>
      </c>
      <c r="M18" s="4" t="str">
        <f>'Gestión Financiera'!L15</f>
        <v>Evitar el riesgo</v>
      </c>
      <c r="N18" s="40" t="str">
        <f>'Gestión Financiera'!M15</f>
        <v>*Desagregación de las funciones asignadas al personal del área
*Conciliaciones periódicas entre los procesos (internos y externos)
*Reportes periódicos a órganos de control</v>
      </c>
      <c r="O18" s="40">
        <f>'Gestión Financiera'!N15</f>
        <v>0</v>
      </c>
      <c r="P18" s="40">
        <f>'Gestión Financiera'!O15</f>
        <v>0</v>
      </c>
      <c r="Q18" s="40">
        <f>'Gestión Financiera'!P15</f>
        <v>0</v>
      </c>
      <c r="R18" s="8"/>
      <c r="S18" s="8"/>
      <c r="T18" s="8"/>
      <c r="U18" s="8"/>
    </row>
    <row r="19" spans="2:21" ht="210" x14ac:dyDescent="0.25">
      <c r="B19" s="6" t="s">
        <v>5</v>
      </c>
      <c r="C19" s="8">
        <v>9</v>
      </c>
      <c r="D19" s="92" t="s">
        <v>71</v>
      </c>
      <c r="E19" s="93"/>
      <c r="F19" s="40" t="str">
        <f>'Gestión Financiera'!E16</f>
        <v>Malversación de fondos.</v>
      </c>
      <c r="G19" s="40" t="str">
        <f>'Gestión Financiera'!F16</f>
        <v>*Presiones personales
*Servidores con poca ética profesional.
*Exceso de atribuciones
*Manipulación indebida de la información
*Insuficiente seguimiento y control</v>
      </c>
      <c r="H19" s="40" t="str">
        <f>'Gestión Financiera'!G16</f>
        <v>*Sanciones administrativas, fiscales disciplinarias y penales.
*Afectación de la imagen institucional.
*Desfinanciación de proyectos.</v>
      </c>
      <c r="I19" s="4">
        <f>'Gestión Financiera'!H16</f>
        <v>2</v>
      </c>
      <c r="J19" s="9">
        <f>'Gestión Financiera'!I16</f>
        <v>20</v>
      </c>
      <c r="K19" s="9">
        <f>'Gestión Financiera'!J16</f>
        <v>40</v>
      </c>
      <c r="L19" s="62" t="str">
        <f>'Gestión Financiera'!K16</f>
        <v>Importante</v>
      </c>
      <c r="M19" s="4" t="str">
        <f>'Gestión Financiera'!L16</f>
        <v>Evitar el riesgo</v>
      </c>
      <c r="N19" s="40" t="str">
        <f>'Gestión Financiera'!M16</f>
        <v>*Realizar seguimiento y evaluación al sistema de control interno.
*Selección de personal idóneo
*Realizar la adecuada segregación de funciones.
*Cierres presupuestales conciliados con estados financieros, contables, con recursos en fiducias y bancos.
*Realizar seguimiento y control periódico a los registros del sistema en operaciones críticas.</v>
      </c>
      <c r="O19" s="40" t="str">
        <f>'Gestión Financiera'!N16</f>
        <v>Subdirección Administrativa,  Financiera de Apoyo a la Gestión.</v>
      </c>
      <c r="P19" s="40" t="str">
        <f>'Gestión Financiera'!O16</f>
        <v>Del 03/01/2020 al 31/12/2020</v>
      </c>
      <c r="Q19" s="40" t="str">
        <f>'Gestión Financiera'!P16</f>
        <v>*Conciliaciones bancarias, boletín de tesorería, estados financieros.
*Informe pormenorizado de control interno.</v>
      </c>
      <c r="R19" s="8"/>
      <c r="S19" s="8"/>
      <c r="T19" s="8"/>
      <c r="U19" s="8"/>
    </row>
    <row r="20" spans="2:21" ht="210" x14ac:dyDescent="0.25">
      <c r="B20" s="6" t="s">
        <v>527</v>
      </c>
      <c r="C20" s="8">
        <v>10</v>
      </c>
      <c r="D20" s="106" t="s">
        <v>71</v>
      </c>
      <c r="E20" s="107"/>
      <c r="F20" s="25" t="str">
        <f>'Talento Humano'!E13</f>
        <v>Tráfico de influencias</v>
      </c>
      <c r="G20" s="25" t="str">
        <f>'Talento Humano'!F13</f>
        <v>*Ejercer indebidamente el poder extralimitándose en el desempeño de las funciones del cargo.
*Acoso laboral para favorecer un tercero.
*Conflicto de intereses.</v>
      </c>
      <c r="H20" s="25" t="str">
        <f>'Talento Humano'!G13</f>
        <v>*Sanciones disciplinarias.
*Afectación del clima laboral.
*Afectación de la credibilidad de la Agencia.
*Sobre cargas de trabajo.</v>
      </c>
      <c r="I20" s="4">
        <f>'Talento Humano'!H13</f>
        <v>1</v>
      </c>
      <c r="J20" s="9">
        <f>'Talento Humano'!I13</f>
        <v>20</v>
      </c>
      <c r="K20" s="9">
        <f>'Talento Humano'!J13</f>
        <v>20</v>
      </c>
      <c r="L20" s="62" t="str">
        <f>'Talento Humano'!K13</f>
        <v>Moderado</v>
      </c>
      <c r="M20" s="4" t="str">
        <f>'Talento Humano'!L13</f>
        <v>Evitar el riesgo</v>
      </c>
      <c r="N20" s="25" t="str">
        <f>'Talento Humano'!M13</f>
        <v>*Difundir el manual de funciones y competencias a cada uno de los cargos de la entidad.
*Compromisos de gestión y evaluación y/o Plan de Mejoramiento suscritos con los servidores públicos.
*Socializar la norma de la Función Pública con ayuda de la Oficina Jurídica.
*Realizar encuesta de clima laboral y riesgo sicosocial con ayuda de SST.</v>
      </c>
      <c r="O20" s="25" t="str">
        <f>'Talento Humano'!N13</f>
        <v>Gestión del Talento Humano
Líderes de proceso.</v>
      </c>
      <c r="P20" s="25" t="str">
        <f>'Talento Humano'!O13</f>
        <v>Del 02/01/2020 al 31/12/2020</v>
      </c>
      <c r="Q20" s="12" t="s">
        <v>344</v>
      </c>
      <c r="R20" s="8"/>
      <c r="S20" s="8"/>
      <c r="T20" s="8"/>
      <c r="U20" s="8"/>
    </row>
    <row r="23" spans="2:21" x14ac:dyDescent="0.25">
      <c r="B23" s="72" t="s">
        <v>78</v>
      </c>
      <c r="C23" s="73"/>
      <c r="D23" s="73"/>
      <c r="E23" s="73"/>
      <c r="F23" s="73"/>
      <c r="G23" s="74"/>
      <c r="H23" s="71" t="s">
        <v>79</v>
      </c>
      <c r="I23" s="71"/>
      <c r="J23" s="71"/>
      <c r="K23" s="71"/>
      <c r="L23" s="71"/>
      <c r="M23" s="71"/>
      <c r="N23" s="71" t="s">
        <v>80</v>
      </c>
      <c r="O23" s="71"/>
      <c r="P23" s="71"/>
      <c r="Q23" s="71"/>
      <c r="R23" s="71"/>
      <c r="S23" s="64"/>
    </row>
    <row r="24" spans="2:21" x14ac:dyDescent="0.25">
      <c r="B24" s="72" t="s">
        <v>81</v>
      </c>
      <c r="C24" s="73"/>
      <c r="D24" s="73"/>
      <c r="E24" s="73"/>
      <c r="F24" s="73"/>
      <c r="G24" s="74"/>
      <c r="H24" s="75" t="s">
        <v>82</v>
      </c>
      <c r="I24" s="75"/>
      <c r="J24" s="75"/>
      <c r="K24" s="75"/>
      <c r="L24" s="75"/>
      <c r="M24" s="75"/>
      <c r="N24" s="75" t="s">
        <v>83</v>
      </c>
      <c r="O24" s="75"/>
      <c r="P24" s="75"/>
      <c r="Q24" s="75"/>
      <c r="R24" s="75"/>
      <c r="S24" s="65"/>
    </row>
  </sheetData>
  <mergeCells count="44">
    <mergeCell ref="B1:E2"/>
    <mergeCell ref="F1:O2"/>
    <mergeCell ref="P1:R1"/>
    <mergeCell ref="P2:R2"/>
    <mergeCell ref="B3:O3"/>
    <mergeCell ref="P3:R3"/>
    <mergeCell ref="D11:E11"/>
    <mergeCell ref="D12:E12"/>
    <mergeCell ref="P4:R4"/>
    <mergeCell ref="B6:U7"/>
    <mergeCell ref="B8:B10"/>
    <mergeCell ref="C8:C10"/>
    <mergeCell ref="D8:E10"/>
    <mergeCell ref="F8:F10"/>
    <mergeCell ref="G8:G10"/>
    <mergeCell ref="H8:H10"/>
    <mergeCell ref="I8:L8"/>
    <mergeCell ref="I9:I10"/>
    <mergeCell ref="J9:J10"/>
    <mergeCell ref="K9:L10"/>
    <mergeCell ref="N9:N10"/>
    <mergeCell ref="O9:O10"/>
    <mergeCell ref="R9:R10"/>
    <mergeCell ref="S9:S10"/>
    <mergeCell ref="T9:U10"/>
    <mergeCell ref="M8:M10"/>
    <mergeCell ref="N8:Q8"/>
    <mergeCell ref="R8:U8"/>
    <mergeCell ref="P9:P10"/>
    <mergeCell ref="Q9:Q10"/>
    <mergeCell ref="D13:E13"/>
    <mergeCell ref="D14:E14"/>
    <mergeCell ref="D19:E19"/>
    <mergeCell ref="D16:E16"/>
    <mergeCell ref="D17:E17"/>
    <mergeCell ref="D18:E18"/>
    <mergeCell ref="D15:E15"/>
    <mergeCell ref="D20:E20"/>
    <mergeCell ref="H23:M23"/>
    <mergeCell ref="N23:R23"/>
    <mergeCell ref="B24:G24"/>
    <mergeCell ref="H24:M24"/>
    <mergeCell ref="N24:R24"/>
    <mergeCell ref="B23:G23"/>
  </mergeCells>
  <conditionalFormatting sqref="R11">
    <cfRule type="cellIs" dxfId="68" priority="274" operator="equal">
      <formula>1</formula>
    </cfRule>
    <cfRule type="cellIs" dxfId="67" priority="275" operator="equal">
      <formula>2</formula>
    </cfRule>
    <cfRule type="cellIs" dxfId="66" priority="276" operator="equal">
      <formula>3</formula>
    </cfRule>
  </conditionalFormatting>
  <conditionalFormatting sqref="S11">
    <cfRule type="cellIs" dxfId="65" priority="271" operator="equal">
      <formula>5</formula>
    </cfRule>
    <cfRule type="cellIs" dxfId="64" priority="272" operator="equal">
      <formula>10</formula>
    </cfRule>
    <cfRule type="cellIs" dxfId="63" priority="273" operator="equal">
      <formula>20</formula>
    </cfRule>
  </conditionalFormatting>
  <conditionalFormatting sqref="T11">
    <cfRule type="cellIs" dxfId="62" priority="254" operator="equal">
      <formula>20</formula>
    </cfRule>
    <cfRule type="cellIs" dxfId="61" priority="261" operator="equal">
      <formula>5</formula>
    </cfRule>
    <cfRule type="cellIs" dxfId="60" priority="262" operator="equal">
      <formula>5</formula>
    </cfRule>
    <cfRule type="cellIs" dxfId="59" priority="263" operator="equal">
      <formula>10</formula>
    </cfRule>
    <cfRule type="cellIs" dxfId="58" priority="264" operator="equal">
      <formula>10</formula>
    </cfRule>
    <cfRule type="cellIs" dxfId="57" priority="265" operator="equal">
      <formula>60</formula>
    </cfRule>
    <cfRule type="cellIs" dxfId="56" priority="266" operator="equal">
      <formula>40</formula>
    </cfRule>
    <cfRule type="cellIs" dxfId="55" priority="267" operator="equal">
      <formula>30</formula>
    </cfRule>
    <cfRule type="cellIs" dxfId="54" priority="268" operator="equal">
      <formula>15</formula>
    </cfRule>
    <cfRule type="cellIs" dxfId="53" priority="270" operator="equal">
      <formula>"15, 20, "</formula>
    </cfRule>
  </conditionalFormatting>
  <conditionalFormatting sqref="T11">
    <cfRule type="cellIs" dxfId="52" priority="269" operator="equal">
      <formula>15</formula>
    </cfRule>
  </conditionalFormatting>
  <conditionalFormatting sqref="U11">
    <cfRule type="containsText" dxfId="51" priority="255" operator="containsText" text="Inaceptable">
      <formula>NOT(ISERROR(SEARCH("Inaceptable",U11)))</formula>
    </cfRule>
    <cfRule type="containsText" dxfId="50" priority="256" operator="containsText" text="Importante">
      <formula>NOT(ISERROR(SEARCH("Importante",U11)))</formula>
    </cfRule>
    <cfRule type="containsText" dxfId="49" priority="257" operator="containsText" text="Moderado">
      <formula>NOT(ISERROR(SEARCH("Moderado",U11)))</formula>
    </cfRule>
    <cfRule type="containsText" dxfId="48" priority="258" operator="containsText" text="Tolerable">
      <formula>NOT(ISERROR(SEARCH("Tolerable",U11)))</formula>
    </cfRule>
    <cfRule type="containsText" dxfId="47" priority="259" operator="containsText" text="Aceptable">
      <formula>NOT(ISERROR(SEARCH("Aceptable",U11)))</formula>
    </cfRule>
    <cfRule type="containsText" dxfId="46" priority="260" operator="containsText" text="Inaceptable">
      <formula>NOT(ISERROR(SEARCH("Inaceptable",U11)))</formula>
    </cfRule>
  </conditionalFormatting>
  <conditionalFormatting sqref="R12">
    <cfRule type="cellIs" dxfId="45" priority="67" operator="equal">
      <formula>1</formula>
    </cfRule>
    <cfRule type="cellIs" dxfId="44" priority="68" operator="equal">
      <formula>2</formula>
    </cfRule>
    <cfRule type="cellIs" dxfId="43" priority="69" operator="equal">
      <formula>3</formula>
    </cfRule>
  </conditionalFormatting>
  <conditionalFormatting sqref="S12">
    <cfRule type="cellIs" dxfId="42" priority="64" operator="equal">
      <formula>5</formula>
    </cfRule>
    <cfRule type="cellIs" dxfId="41" priority="65" operator="equal">
      <formula>10</formula>
    </cfRule>
    <cfRule type="cellIs" dxfId="40" priority="66" operator="equal">
      <formula>20</formula>
    </cfRule>
  </conditionalFormatting>
  <conditionalFormatting sqref="T12">
    <cfRule type="cellIs" dxfId="39" priority="47" operator="equal">
      <formula>20</formula>
    </cfRule>
    <cfRule type="cellIs" dxfId="38" priority="54" operator="equal">
      <formula>5</formula>
    </cfRule>
    <cfRule type="cellIs" dxfId="37" priority="55" operator="equal">
      <formula>5</formula>
    </cfRule>
    <cfRule type="cellIs" dxfId="36" priority="56" operator="equal">
      <formula>10</formula>
    </cfRule>
    <cfRule type="cellIs" dxfId="35" priority="57" operator="equal">
      <formula>10</formula>
    </cfRule>
    <cfRule type="cellIs" dxfId="34" priority="58" operator="equal">
      <formula>60</formula>
    </cfRule>
    <cfRule type="cellIs" dxfId="33" priority="59" operator="equal">
      <formula>40</formula>
    </cfRule>
    <cfRule type="cellIs" dxfId="32" priority="60" operator="equal">
      <formula>30</formula>
    </cfRule>
    <cfRule type="cellIs" dxfId="31" priority="61" operator="equal">
      <formula>15</formula>
    </cfRule>
    <cfRule type="cellIs" dxfId="30" priority="63" operator="equal">
      <formula>"15, 20, "</formula>
    </cfRule>
  </conditionalFormatting>
  <conditionalFormatting sqref="T12">
    <cfRule type="cellIs" dxfId="29" priority="62" operator="equal">
      <formula>15</formula>
    </cfRule>
  </conditionalFormatting>
  <conditionalFormatting sqref="U12">
    <cfRule type="containsText" dxfId="28" priority="48" operator="containsText" text="Inaceptable">
      <formula>NOT(ISERROR(SEARCH("Inaceptable",U12)))</formula>
    </cfRule>
    <cfRule type="containsText" dxfId="27" priority="49" operator="containsText" text="Importante">
      <formula>NOT(ISERROR(SEARCH("Importante",U12)))</formula>
    </cfRule>
    <cfRule type="containsText" dxfId="26" priority="50" operator="containsText" text="Moderado">
      <formula>NOT(ISERROR(SEARCH("Moderado",U12)))</formula>
    </cfRule>
    <cfRule type="containsText" dxfId="25" priority="51" operator="containsText" text="Tolerable">
      <formula>NOT(ISERROR(SEARCH("Tolerable",U12)))</formula>
    </cfRule>
    <cfRule type="containsText" dxfId="24" priority="52" operator="containsText" text="Aceptable">
      <formula>NOT(ISERROR(SEARCH("Aceptable",U12)))</formula>
    </cfRule>
    <cfRule type="containsText" dxfId="23" priority="53" operator="containsText" text="Inaceptable">
      <formula>NOT(ISERROR(SEARCH("Inaceptable",U12)))</formula>
    </cfRule>
  </conditionalFormatting>
  <conditionalFormatting sqref="I11:I20 M11:M20">
    <cfRule type="cellIs" dxfId="22" priority="21" operator="equal">
      <formula>1</formula>
    </cfRule>
    <cfRule type="cellIs" dxfId="21" priority="22" operator="equal">
      <formula>2</formula>
    </cfRule>
    <cfRule type="cellIs" dxfId="20" priority="23" operator="equal">
      <formula>3</formula>
    </cfRule>
  </conditionalFormatting>
  <conditionalFormatting sqref="J11:J20">
    <cfRule type="cellIs" dxfId="19" priority="18" operator="equal">
      <formula>5</formula>
    </cfRule>
    <cfRule type="cellIs" dxfId="18" priority="19" operator="equal">
      <formula>10</formula>
    </cfRule>
    <cfRule type="cellIs" dxfId="17" priority="20" operator="equal">
      <formula>20</formula>
    </cfRule>
  </conditionalFormatting>
  <conditionalFormatting sqref="K11:K20">
    <cfRule type="cellIs" dxfId="16" priority="1" operator="equal">
      <formula>20</formula>
    </cfRule>
    <cfRule type="cellIs" dxfId="15" priority="8" operator="equal">
      <formula>5</formula>
    </cfRule>
    <cfRule type="cellIs" dxfId="14" priority="9" operator="equal">
      <formula>5</formula>
    </cfRule>
    <cfRule type="cellIs" dxfId="13" priority="10" operator="equal">
      <formula>10</formula>
    </cfRule>
    <cfRule type="cellIs" dxfId="12" priority="11" operator="equal">
      <formula>10</formula>
    </cfRule>
    <cfRule type="cellIs" dxfId="11" priority="12" operator="equal">
      <formula>60</formula>
    </cfRule>
    <cfRule type="cellIs" dxfId="10" priority="13" operator="equal">
      <formula>40</formula>
    </cfRule>
    <cfRule type="cellIs" dxfId="9" priority="14" operator="equal">
      <formula>30</formula>
    </cfRule>
    <cfRule type="cellIs" dxfId="8" priority="15" operator="equal">
      <formula>15</formula>
    </cfRule>
    <cfRule type="cellIs" dxfId="7" priority="17" operator="equal">
      <formula>"15, 20, "</formula>
    </cfRule>
  </conditionalFormatting>
  <conditionalFormatting sqref="K11:K20">
    <cfRule type="cellIs" dxfId="6" priority="16" operator="equal">
      <formula>15</formula>
    </cfRule>
  </conditionalFormatting>
  <conditionalFormatting sqref="L11:L20">
    <cfRule type="containsText" dxfId="5" priority="2" operator="containsText" text="Inaceptable">
      <formula>NOT(ISERROR(SEARCH("Inaceptable",L11)))</formula>
    </cfRule>
    <cfRule type="containsText" dxfId="4" priority="3" operator="containsText" text="Importante">
      <formula>NOT(ISERROR(SEARCH("Importante",L11)))</formula>
    </cfRule>
    <cfRule type="containsText" dxfId="3" priority="4" operator="containsText" text="Moderado">
      <formula>NOT(ISERROR(SEARCH("Moderado",L11)))</formula>
    </cfRule>
    <cfRule type="containsText" dxfId="2" priority="5" operator="containsText" text="Tolerable">
      <formula>NOT(ISERROR(SEARCH("Tolerable",L11)))</formula>
    </cfRule>
    <cfRule type="containsText" dxfId="1" priority="6" operator="containsText" text="Aceptable">
      <formula>NOT(ISERROR(SEARCH("Aceptable",L11)))</formula>
    </cfRule>
    <cfRule type="containsText" dxfId="0" priority="7" operator="containsText" text="Inaceptable">
      <formula>NOT(ISERROR(SEARCH("Inaceptable",L11)))</formula>
    </cfRule>
  </conditionalFormatting>
  <pageMargins left="0.51181102362204722" right="0.51181102362204722" top="0.55118110236220474" bottom="0.55118110236220474" header="0.31496062992125984" footer="0.31496062992125984"/>
  <pageSetup paperSize="5" scale="34" orientation="landscape" r:id="rId1"/>
  <rowBreaks count="1" manualBreakCount="1">
    <brk id="15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24F77F-2F97-4A9B-8FEE-86E290B0E044}">
          <x14:formula1>
            <xm:f>'C:\Users\loren\Documents\Sapiencia\Riesgos e indicadores\[Consolidado Riesgos 2020 V2.xlsx]Listas'!#REF!</xm:f>
          </x14:formula1>
          <xm:sqref>D11:E20 R11:S12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5E3BA-D6BE-4E0A-9317-A5202A5A04DD}">
  <dimension ref="B1:T24"/>
  <sheetViews>
    <sheetView showGridLines="0" topLeftCell="H1" zoomScale="70" zoomScaleNormal="70" workbookViewId="0">
      <selection activeCell="E11" sqref="E11"/>
    </sheetView>
  </sheetViews>
  <sheetFormatPr baseColWidth="10" defaultColWidth="11.42578125" defaultRowHeight="15" x14ac:dyDescent="0.25"/>
  <cols>
    <col min="1" max="1" width="2" customWidth="1"/>
    <col min="2" max="2" width="3.5703125" bestFit="1" customWidth="1"/>
    <col min="3" max="3" width="14.85546875" bestFit="1" customWidth="1"/>
    <col min="4" max="4" width="10.5703125" bestFit="1" customWidth="1"/>
    <col min="5" max="5" width="33.42578125" bestFit="1" customWidth="1"/>
    <col min="6" max="6" width="33.7109375" customWidth="1"/>
    <col min="7" max="7" width="28.42578125" customWidth="1"/>
    <col min="8" max="8" width="19.42578125" customWidth="1"/>
    <col min="9" max="9" width="15.140625" customWidth="1"/>
    <col min="10" max="10" width="12.7109375" customWidth="1"/>
    <col min="11" max="11" width="12.85546875" bestFit="1" customWidth="1"/>
    <col min="12" max="12" width="17.42578125" customWidth="1"/>
    <col min="13" max="13" width="37.140625" customWidth="1"/>
    <col min="14" max="14" width="28.5703125" customWidth="1"/>
    <col min="15" max="15" width="20.5703125" customWidth="1"/>
    <col min="16" max="16" width="20.140625" customWidth="1"/>
    <col min="17" max="17" width="23.7109375" customWidth="1"/>
    <col min="19" max="19" width="9.140625" customWidth="1"/>
    <col min="20" max="20" width="13.7109375" customWidth="1"/>
  </cols>
  <sheetData>
    <row r="1" spans="2:20" ht="30.75" customHeight="1" x14ac:dyDescent="0.25">
      <c r="B1" s="89"/>
      <c r="C1" s="89"/>
      <c r="D1" s="89"/>
      <c r="E1" s="89"/>
      <c r="F1" s="90" t="s">
        <v>12</v>
      </c>
      <c r="G1" s="90"/>
      <c r="H1" s="90"/>
      <c r="I1" s="90"/>
      <c r="J1" s="90"/>
      <c r="K1" s="90"/>
      <c r="L1" s="90"/>
      <c r="M1" s="90"/>
      <c r="N1" s="90"/>
      <c r="O1" s="90"/>
      <c r="P1" s="90" t="s">
        <v>13</v>
      </c>
      <c r="Q1" s="90"/>
      <c r="R1" s="90"/>
    </row>
    <row r="2" spans="2:20" ht="27" customHeight="1" x14ac:dyDescent="0.25">
      <c r="B2" s="89"/>
      <c r="C2" s="89"/>
      <c r="D2" s="89"/>
      <c r="E2" s="89"/>
      <c r="F2" s="90"/>
      <c r="G2" s="90"/>
      <c r="H2" s="90"/>
      <c r="I2" s="90"/>
      <c r="J2" s="90"/>
      <c r="K2" s="90"/>
      <c r="L2" s="90"/>
      <c r="M2" s="90"/>
      <c r="N2" s="90"/>
      <c r="O2" s="90"/>
      <c r="P2" s="91" t="s">
        <v>14</v>
      </c>
      <c r="Q2" s="91"/>
      <c r="R2" s="91"/>
    </row>
    <row r="3" spans="2:20" x14ac:dyDescent="0.25">
      <c r="B3" s="90" t="s">
        <v>15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 t="s">
        <v>16</v>
      </c>
      <c r="Q3" s="90"/>
      <c r="R3" s="90"/>
    </row>
    <row r="4" spans="2:20" x14ac:dyDescent="0.25">
      <c r="B4" s="80"/>
      <c r="C4" s="80"/>
      <c r="D4" s="80"/>
      <c r="E4" s="80"/>
      <c r="F4" s="80"/>
      <c r="G4" s="80"/>
      <c r="I4" s="1"/>
      <c r="J4" s="2"/>
      <c r="K4" s="2"/>
      <c r="L4" s="2"/>
      <c r="P4" s="80" t="s">
        <v>17</v>
      </c>
      <c r="Q4" s="80"/>
      <c r="R4" s="80"/>
    </row>
    <row r="5" spans="2:20" x14ac:dyDescent="0.25">
      <c r="B5" s="3"/>
      <c r="C5" s="3"/>
      <c r="D5" s="3"/>
      <c r="E5" s="3"/>
      <c r="F5" s="3"/>
      <c r="G5" s="3"/>
      <c r="H5" s="1"/>
      <c r="I5" s="1"/>
      <c r="J5" s="2"/>
      <c r="K5" s="2"/>
      <c r="L5" s="2"/>
      <c r="M5" s="2"/>
    </row>
    <row r="6" spans="2:20" x14ac:dyDescent="0.25">
      <c r="B6" s="81" t="s">
        <v>15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3"/>
    </row>
    <row r="7" spans="2:20" x14ac:dyDescent="0.25"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6"/>
    </row>
    <row r="8" spans="2:20" x14ac:dyDescent="0.25">
      <c r="B8" s="79" t="s">
        <v>18</v>
      </c>
      <c r="C8" s="81" t="s">
        <v>19</v>
      </c>
      <c r="D8" s="83"/>
      <c r="E8" s="79" t="s">
        <v>20</v>
      </c>
      <c r="F8" s="79" t="s">
        <v>21</v>
      </c>
      <c r="G8" s="79" t="s">
        <v>22</v>
      </c>
      <c r="H8" s="79" t="s">
        <v>23</v>
      </c>
      <c r="I8" s="79"/>
      <c r="J8" s="79"/>
      <c r="K8" s="79"/>
      <c r="L8" s="78" t="s">
        <v>24</v>
      </c>
      <c r="M8" s="79" t="s">
        <v>25</v>
      </c>
      <c r="N8" s="79"/>
      <c r="O8" s="79"/>
      <c r="P8" s="79"/>
      <c r="Q8" s="79" t="s">
        <v>26</v>
      </c>
      <c r="R8" s="79"/>
      <c r="S8" s="79"/>
      <c r="T8" s="79"/>
    </row>
    <row r="9" spans="2:20" ht="15" customHeight="1" x14ac:dyDescent="0.25">
      <c r="B9" s="79"/>
      <c r="C9" s="87"/>
      <c r="D9" s="88"/>
      <c r="E9" s="79"/>
      <c r="F9" s="79"/>
      <c r="G9" s="79"/>
      <c r="H9" s="78" t="s">
        <v>27</v>
      </c>
      <c r="I9" s="79" t="s">
        <v>28</v>
      </c>
      <c r="J9" s="78" t="s">
        <v>29</v>
      </c>
      <c r="K9" s="78"/>
      <c r="L9" s="78"/>
      <c r="M9" s="79" t="s">
        <v>30</v>
      </c>
      <c r="N9" s="79" t="s">
        <v>31</v>
      </c>
      <c r="O9" s="79" t="s">
        <v>32</v>
      </c>
      <c r="P9" s="78" t="s">
        <v>33</v>
      </c>
      <c r="Q9" s="78" t="s">
        <v>27</v>
      </c>
      <c r="R9" s="79" t="s">
        <v>28</v>
      </c>
      <c r="S9" s="78" t="s">
        <v>29</v>
      </c>
      <c r="T9" s="78"/>
    </row>
    <row r="10" spans="2:20" ht="40.5" customHeight="1" x14ac:dyDescent="0.25">
      <c r="B10" s="79"/>
      <c r="C10" s="84"/>
      <c r="D10" s="86"/>
      <c r="E10" s="79"/>
      <c r="F10" s="79"/>
      <c r="G10" s="79"/>
      <c r="H10" s="78"/>
      <c r="I10" s="79"/>
      <c r="J10" s="78"/>
      <c r="K10" s="78"/>
      <c r="L10" s="78"/>
      <c r="M10" s="79"/>
      <c r="N10" s="79"/>
      <c r="O10" s="79"/>
      <c r="P10" s="78"/>
      <c r="Q10" s="78"/>
      <c r="R10" s="79"/>
      <c r="S10" s="78"/>
      <c r="T10" s="78"/>
    </row>
    <row r="11" spans="2:20" ht="135" x14ac:dyDescent="0.25">
      <c r="B11" s="4">
        <v>1</v>
      </c>
      <c r="C11" s="76" t="s">
        <v>34</v>
      </c>
      <c r="D11" s="77"/>
      <c r="E11" s="40" t="s">
        <v>35</v>
      </c>
      <c r="F11" s="6" t="s">
        <v>36</v>
      </c>
      <c r="G11" s="6" t="s">
        <v>37</v>
      </c>
      <c r="H11" s="4">
        <v>2</v>
      </c>
      <c r="I11" s="4">
        <v>20</v>
      </c>
      <c r="J11" s="4">
        <f>H11*I11</f>
        <v>40</v>
      </c>
      <c r="K11" s="7" t="str">
        <f>IF(J11&lt;=5,"Aceptable", IF(J11&lt;=10,"Tolerable",IF(J11&lt;=20,"Moderado",IF(J11&lt;=40,"Importante","Inaceptable"))))</f>
        <v>Importante</v>
      </c>
      <c r="L11" s="7" t="s">
        <v>38</v>
      </c>
      <c r="M11" s="6" t="s">
        <v>39</v>
      </c>
      <c r="N11" s="8" t="s">
        <v>40</v>
      </c>
      <c r="O11" s="9" t="s">
        <v>41</v>
      </c>
      <c r="P11" s="6" t="s">
        <v>42</v>
      </c>
      <c r="Q11" s="4"/>
      <c r="R11" s="4"/>
      <c r="S11" s="4"/>
      <c r="T11" s="7"/>
    </row>
    <row r="12" spans="2:20" ht="75" x14ac:dyDescent="0.25">
      <c r="B12" s="4">
        <v>2</v>
      </c>
      <c r="C12" s="76" t="s">
        <v>34</v>
      </c>
      <c r="D12" s="77"/>
      <c r="E12" s="40" t="s">
        <v>43</v>
      </c>
      <c r="F12" s="6" t="s">
        <v>44</v>
      </c>
      <c r="G12" s="6" t="s">
        <v>45</v>
      </c>
      <c r="H12" s="4">
        <v>3</v>
      </c>
      <c r="I12" s="4">
        <v>10</v>
      </c>
      <c r="J12" s="4">
        <f>H12*I12</f>
        <v>30</v>
      </c>
      <c r="K12" s="7" t="str">
        <f>IF(J12&lt;=5,"Aceptable", IF(J12&lt;=10,"Tolerable",IF(J12&lt;=20,"Moderado",IF(J12&lt;=40,"Importante","Inaceptable"))))</f>
        <v>Importante</v>
      </c>
      <c r="L12" s="7" t="s">
        <v>38</v>
      </c>
      <c r="M12" s="6" t="s">
        <v>46</v>
      </c>
      <c r="N12" s="6" t="s">
        <v>47</v>
      </c>
      <c r="O12" s="9" t="s">
        <v>41</v>
      </c>
      <c r="P12" s="6" t="s">
        <v>48</v>
      </c>
      <c r="Q12" s="4"/>
      <c r="R12" s="4"/>
      <c r="S12" s="4"/>
      <c r="T12" s="7"/>
    </row>
    <row r="13" spans="2:20" ht="120" x14ac:dyDescent="0.25">
      <c r="B13" s="4">
        <v>3</v>
      </c>
      <c r="C13" s="76" t="s">
        <v>34</v>
      </c>
      <c r="D13" s="77"/>
      <c r="E13" s="40" t="s">
        <v>49</v>
      </c>
      <c r="F13" s="6" t="s">
        <v>50</v>
      </c>
      <c r="G13" s="6" t="s">
        <v>51</v>
      </c>
      <c r="H13" s="4">
        <v>3</v>
      </c>
      <c r="I13" s="4">
        <v>20</v>
      </c>
      <c r="J13" s="4">
        <f>H13*I13</f>
        <v>60</v>
      </c>
      <c r="K13" s="7" t="str">
        <f>IF(J13&lt;=5,"Aceptable", IF(J13&lt;=10,"Tolerable",IF(J13&lt;=20,"Moderado",IF(J13&lt;=40,"Importante","Inaceptable"))))</f>
        <v>Inaceptable</v>
      </c>
      <c r="L13" s="7" t="s">
        <v>52</v>
      </c>
      <c r="M13" s="6" t="s">
        <v>53</v>
      </c>
      <c r="N13" s="6" t="s">
        <v>54</v>
      </c>
      <c r="O13" s="9" t="s">
        <v>55</v>
      </c>
      <c r="P13" s="6" t="s">
        <v>56</v>
      </c>
      <c r="Q13" s="4"/>
      <c r="R13" s="4"/>
      <c r="S13" s="4"/>
      <c r="T13" s="7"/>
    </row>
    <row r="14" spans="2:20" ht="105" x14ac:dyDescent="0.25">
      <c r="B14" s="4">
        <v>4</v>
      </c>
      <c r="C14" s="76" t="s">
        <v>57</v>
      </c>
      <c r="D14" s="77"/>
      <c r="E14" s="40" t="s">
        <v>58</v>
      </c>
      <c r="F14" s="6" t="s">
        <v>59</v>
      </c>
      <c r="G14" s="6" t="s">
        <v>60</v>
      </c>
      <c r="H14" s="4">
        <v>2</v>
      </c>
      <c r="I14" s="4">
        <v>20</v>
      </c>
      <c r="J14" s="4">
        <f t="shared" ref="J14:J16" si="0">H14*I14</f>
        <v>40</v>
      </c>
      <c r="K14" s="7" t="str">
        <f t="shared" ref="K14:K16" si="1">IF(J14&lt;=5,"Aceptable", IF(J14&lt;=10,"Tolerable",IF(J14&lt;=20,"Moderado",IF(J14&lt;=40,"Importante","Inaceptable"))))</f>
        <v>Importante</v>
      </c>
      <c r="L14" s="7" t="s">
        <v>38</v>
      </c>
      <c r="M14" s="6" t="s">
        <v>61</v>
      </c>
      <c r="N14" s="6" t="s">
        <v>62</v>
      </c>
      <c r="O14" s="9" t="s">
        <v>63</v>
      </c>
      <c r="P14" s="6" t="s">
        <v>64</v>
      </c>
      <c r="Q14" s="4"/>
      <c r="R14" s="4"/>
      <c r="S14" s="4"/>
      <c r="T14" s="7"/>
    </row>
    <row r="15" spans="2:20" ht="240" x14ac:dyDescent="0.25">
      <c r="B15" s="4">
        <v>5</v>
      </c>
      <c r="C15" s="76" t="s">
        <v>57</v>
      </c>
      <c r="D15" s="77"/>
      <c r="E15" s="40" t="s">
        <v>65</v>
      </c>
      <c r="F15" s="6" t="s">
        <v>66</v>
      </c>
      <c r="G15" s="6" t="s">
        <v>67</v>
      </c>
      <c r="H15" s="4">
        <v>2</v>
      </c>
      <c r="I15" s="4">
        <v>10</v>
      </c>
      <c r="J15" s="4">
        <f t="shared" si="0"/>
        <v>20</v>
      </c>
      <c r="K15" s="7" t="str">
        <f t="shared" si="1"/>
        <v>Moderado</v>
      </c>
      <c r="L15" s="7" t="s">
        <v>52</v>
      </c>
      <c r="M15" s="6" t="s">
        <v>68</v>
      </c>
      <c r="N15" s="6" t="s">
        <v>69</v>
      </c>
      <c r="O15" s="9" t="s">
        <v>63</v>
      </c>
      <c r="P15" s="6" t="s">
        <v>70</v>
      </c>
      <c r="Q15" s="4"/>
      <c r="R15" s="4"/>
      <c r="S15" s="4"/>
      <c r="T15" s="7"/>
    </row>
    <row r="16" spans="2:20" ht="75" x14ac:dyDescent="0.25">
      <c r="B16" s="4">
        <v>6</v>
      </c>
      <c r="C16" s="76" t="s">
        <v>71</v>
      </c>
      <c r="D16" s="77"/>
      <c r="E16" s="40" t="s">
        <v>72</v>
      </c>
      <c r="F16" s="6" t="s">
        <v>73</v>
      </c>
      <c r="G16" s="6" t="s">
        <v>74</v>
      </c>
      <c r="H16" s="4">
        <v>1</v>
      </c>
      <c r="I16" s="4">
        <v>20</v>
      </c>
      <c r="J16" s="4">
        <f t="shared" si="0"/>
        <v>20</v>
      </c>
      <c r="K16" s="7" t="str">
        <f t="shared" si="1"/>
        <v>Moderado</v>
      </c>
      <c r="L16" s="7" t="s">
        <v>52</v>
      </c>
      <c r="M16" s="6" t="s">
        <v>75</v>
      </c>
      <c r="N16" s="8" t="s">
        <v>76</v>
      </c>
      <c r="O16" s="9" t="s">
        <v>63</v>
      </c>
      <c r="P16" s="6" t="s">
        <v>77</v>
      </c>
      <c r="Q16" s="4"/>
      <c r="R16" s="4"/>
      <c r="S16" s="4"/>
      <c r="T16" s="7"/>
    </row>
    <row r="17" spans="2:18" ht="15" customHeight="1" x14ac:dyDescent="0.25"/>
    <row r="18" spans="2:18" ht="15" customHeight="1" x14ac:dyDescent="0.25">
      <c r="B18" s="72" t="s">
        <v>78</v>
      </c>
      <c r="C18" s="73"/>
      <c r="D18" s="73"/>
      <c r="E18" s="73"/>
      <c r="F18" s="73"/>
      <c r="G18" s="74"/>
      <c r="H18" s="71" t="s">
        <v>79</v>
      </c>
      <c r="I18" s="71"/>
      <c r="J18" s="71"/>
      <c r="K18" s="71"/>
      <c r="L18" s="71"/>
      <c r="M18" s="71"/>
      <c r="N18" s="71" t="s">
        <v>80</v>
      </c>
      <c r="O18" s="71"/>
      <c r="P18" s="71"/>
      <c r="Q18" s="71"/>
      <c r="R18" s="71"/>
    </row>
    <row r="19" spans="2:18" ht="15" customHeight="1" x14ac:dyDescent="0.25">
      <c r="B19" s="72" t="s">
        <v>81</v>
      </c>
      <c r="C19" s="73"/>
      <c r="D19" s="73"/>
      <c r="E19" s="73"/>
      <c r="F19" s="73"/>
      <c r="G19" s="74"/>
      <c r="H19" s="75" t="s">
        <v>82</v>
      </c>
      <c r="I19" s="75"/>
      <c r="J19" s="75"/>
      <c r="K19" s="75"/>
      <c r="L19" s="75"/>
      <c r="M19" s="75"/>
      <c r="N19" s="75" t="s">
        <v>83</v>
      </c>
      <c r="O19" s="75"/>
      <c r="P19" s="75"/>
      <c r="Q19" s="75"/>
      <c r="R19" s="75"/>
    </row>
    <row r="24" spans="2:18" x14ac:dyDescent="0.25">
      <c r="E24" s="10"/>
      <c r="F24" s="10"/>
      <c r="G24" s="10"/>
    </row>
  </sheetData>
  <mergeCells count="40">
    <mergeCell ref="B1:E2"/>
    <mergeCell ref="F1:O2"/>
    <mergeCell ref="P1:R1"/>
    <mergeCell ref="P2:R2"/>
    <mergeCell ref="B3:O3"/>
    <mergeCell ref="P3:R3"/>
    <mergeCell ref="C11:D11"/>
    <mergeCell ref="C12:D12"/>
    <mergeCell ref="B4:G4"/>
    <mergeCell ref="P4:R4"/>
    <mergeCell ref="B6:T7"/>
    <mergeCell ref="B8:B10"/>
    <mergeCell ref="C8:D10"/>
    <mergeCell ref="E8:E10"/>
    <mergeCell ref="F8:F10"/>
    <mergeCell ref="G8:G10"/>
    <mergeCell ref="H8:K8"/>
    <mergeCell ref="H9:H10"/>
    <mergeCell ref="I9:I10"/>
    <mergeCell ref="J9:K10"/>
    <mergeCell ref="M9:M10"/>
    <mergeCell ref="N9:N10"/>
    <mergeCell ref="Q9:Q10"/>
    <mergeCell ref="R9:R10"/>
    <mergeCell ref="S9:T10"/>
    <mergeCell ref="L8:L10"/>
    <mergeCell ref="M8:P8"/>
    <mergeCell ref="Q8:T8"/>
    <mergeCell ref="O9:O10"/>
    <mergeCell ref="P9:P10"/>
    <mergeCell ref="N18:R18"/>
    <mergeCell ref="B19:G19"/>
    <mergeCell ref="H19:M19"/>
    <mergeCell ref="N19:R19"/>
    <mergeCell ref="C13:D13"/>
    <mergeCell ref="C14:D14"/>
    <mergeCell ref="C16:D16"/>
    <mergeCell ref="B18:G18"/>
    <mergeCell ref="H18:M18"/>
    <mergeCell ref="C15:D15"/>
  </mergeCells>
  <conditionalFormatting sqref="H17 H20">
    <cfRule type="cellIs" dxfId="1178" priority="24" operator="equal">
      <formula>2</formula>
    </cfRule>
  </conditionalFormatting>
  <conditionalFormatting sqref="Q11:Q16 H11:H16">
    <cfRule type="cellIs" dxfId="1177" priority="21" operator="equal">
      <formula>1</formula>
    </cfRule>
    <cfRule type="cellIs" dxfId="1176" priority="22" operator="equal">
      <formula>2</formula>
    </cfRule>
    <cfRule type="cellIs" dxfId="1175" priority="23" operator="equal">
      <formula>3</formula>
    </cfRule>
  </conditionalFormatting>
  <conditionalFormatting sqref="R11:R16 I11:I16">
    <cfRule type="cellIs" dxfId="1174" priority="18" operator="equal">
      <formula>5</formula>
    </cfRule>
    <cfRule type="cellIs" dxfId="1173" priority="19" operator="equal">
      <formula>10</formula>
    </cfRule>
    <cfRule type="cellIs" dxfId="1172" priority="20" operator="equal">
      <formula>20</formula>
    </cfRule>
  </conditionalFormatting>
  <conditionalFormatting sqref="S11:S16 J11:J16">
    <cfRule type="cellIs" dxfId="1171" priority="1" operator="equal">
      <formula>20</formula>
    </cfRule>
    <cfRule type="cellIs" dxfId="1170" priority="8" operator="equal">
      <formula>5</formula>
    </cfRule>
    <cfRule type="cellIs" dxfId="1169" priority="9" operator="equal">
      <formula>5</formula>
    </cfRule>
    <cfRule type="cellIs" dxfId="1168" priority="10" operator="equal">
      <formula>10</formula>
    </cfRule>
    <cfRule type="cellIs" dxfId="1167" priority="11" operator="equal">
      <formula>10</formula>
    </cfRule>
    <cfRule type="cellIs" dxfId="1166" priority="12" operator="equal">
      <formula>60</formula>
    </cfRule>
    <cfRule type="cellIs" dxfId="1165" priority="13" operator="equal">
      <formula>40</formula>
    </cfRule>
    <cfRule type="cellIs" dxfId="1164" priority="14" operator="equal">
      <formula>30</formula>
    </cfRule>
    <cfRule type="cellIs" dxfId="1163" priority="15" operator="equal">
      <formula>15</formula>
    </cfRule>
    <cfRule type="cellIs" dxfId="1162" priority="17" operator="equal">
      <formula>"15, 20, "</formula>
    </cfRule>
  </conditionalFormatting>
  <conditionalFormatting sqref="S11:S16 J11:J16">
    <cfRule type="cellIs" dxfId="1161" priority="16" operator="equal">
      <formula>15</formula>
    </cfRule>
  </conditionalFormatting>
  <conditionalFormatting sqref="T11:T16 K11:K16">
    <cfRule type="containsText" dxfId="1160" priority="2" operator="containsText" text="Inaceptable">
      <formula>NOT(ISERROR(SEARCH("Inaceptable",K11)))</formula>
    </cfRule>
    <cfRule type="containsText" dxfId="1159" priority="3" operator="containsText" text="Importante">
      <formula>NOT(ISERROR(SEARCH("Importante",K11)))</formula>
    </cfRule>
    <cfRule type="containsText" dxfId="1158" priority="4" operator="containsText" text="Moderado">
      <formula>NOT(ISERROR(SEARCH("Moderado",K11)))</formula>
    </cfRule>
    <cfRule type="containsText" dxfId="1157" priority="5" operator="containsText" text="Tolerable">
      <formula>NOT(ISERROR(SEARCH("Tolerable",K11)))</formula>
    </cfRule>
    <cfRule type="containsText" dxfId="1156" priority="6" operator="containsText" text="Aceptable">
      <formula>NOT(ISERROR(SEARCH("Aceptable",K11)))</formula>
    </cfRule>
    <cfRule type="containsText" dxfId="1155" priority="7" operator="containsText" text="Inaceptable">
      <formula>NOT(ISERROR(SEARCH("Inaceptable",K11)))</formula>
    </cfRule>
  </conditionalFormatting>
  <pageMargins left="0.51181102362204722" right="0.51181102362204722" top="0.55118110236220474" bottom="0.55118110236220474" header="0.31496062992125984" footer="0.31496062992125984"/>
  <pageSetup paperSize="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4204D8F-C8A2-4FC6-9173-FCC687A93A55}">
          <x14:formula1>
            <xm:f>'C:\Users\loren\Documents\Sapiencia\Riesgos e indicadores\[Consolidado Riesgos 2020 V2.xlsx]Listas'!#REF!</xm:f>
          </x14:formula1>
          <xm:sqref>C11:D16</xm:sqref>
        </x14:dataValidation>
        <x14:dataValidation type="list" allowBlank="1" showInputMessage="1" showErrorMessage="1" xr:uid="{4181E0FA-EEBF-4B3D-8C9E-33C52C79F8E6}">
          <x14:formula1>
            <xm:f>'C:\Users\loren\Documents\Sapiencia\Riesgos e indicadores\[Consolidado Riesgos 2020 V2.xlsx]Listas'!#REF!</xm:f>
          </x14:formula1>
          <xm:sqref>Q11:R16 H11:I16 L11:L16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47391-8F20-469A-89DE-841B3C78477A}">
  <dimension ref="B1:T21"/>
  <sheetViews>
    <sheetView showGridLines="0" zoomScale="70" zoomScaleNormal="70" workbookViewId="0">
      <selection activeCell="Z11" sqref="Z11"/>
    </sheetView>
  </sheetViews>
  <sheetFormatPr baseColWidth="10" defaultColWidth="11.42578125" defaultRowHeight="15" x14ac:dyDescent="0.25"/>
  <cols>
    <col min="1" max="1" width="2" customWidth="1"/>
    <col min="2" max="2" width="3.5703125" bestFit="1" customWidth="1"/>
    <col min="3" max="3" width="14.85546875" bestFit="1" customWidth="1"/>
    <col min="4" max="4" width="10.5703125" bestFit="1" customWidth="1"/>
    <col min="5" max="5" width="33.42578125" bestFit="1" customWidth="1"/>
    <col min="6" max="6" width="33.7109375" customWidth="1"/>
    <col min="7" max="7" width="27.42578125" customWidth="1"/>
    <col min="8" max="8" width="17" customWidth="1"/>
    <col min="9" max="9" width="14.28515625" customWidth="1"/>
    <col min="10" max="10" width="11.7109375" customWidth="1"/>
    <col min="11" max="11" width="12.85546875" bestFit="1" customWidth="1"/>
    <col min="12" max="12" width="17.42578125" customWidth="1"/>
    <col min="13" max="13" width="38" customWidth="1"/>
    <col min="14" max="14" width="28.5703125" customWidth="1"/>
    <col min="15" max="15" width="15.42578125" bestFit="1" customWidth="1"/>
    <col min="16" max="16" width="26.5703125" customWidth="1"/>
    <col min="17" max="17" width="17.140625" customWidth="1"/>
    <col min="19" max="19" width="9.140625" customWidth="1"/>
    <col min="20" max="20" width="13.7109375" customWidth="1"/>
    <col min="253" max="253" width="2" customWidth="1"/>
    <col min="254" max="254" width="3.5703125" bestFit="1" customWidth="1"/>
    <col min="255" max="255" width="14.85546875" bestFit="1" customWidth="1"/>
    <col min="256" max="256" width="10.5703125" bestFit="1" customWidth="1"/>
    <col min="257" max="257" width="33.42578125" bestFit="1" customWidth="1"/>
    <col min="258" max="258" width="33.7109375" customWidth="1"/>
    <col min="259" max="259" width="27.42578125" customWidth="1"/>
    <col min="260" max="260" width="17" customWidth="1"/>
    <col min="261" max="261" width="14.28515625" customWidth="1"/>
    <col min="262" max="262" width="11.7109375" customWidth="1"/>
    <col min="263" max="263" width="12.85546875" bestFit="1" customWidth="1"/>
    <col min="264" max="264" width="17.42578125" customWidth="1"/>
    <col min="265" max="265" width="38" customWidth="1"/>
    <col min="266" max="266" width="28.5703125" customWidth="1"/>
    <col min="267" max="267" width="15.42578125" bestFit="1" customWidth="1"/>
    <col min="268" max="268" width="26.5703125" customWidth="1"/>
    <col min="269" max="269" width="17.140625" customWidth="1"/>
    <col min="271" max="271" width="9.140625" customWidth="1"/>
    <col min="272" max="272" width="13.7109375" customWidth="1"/>
    <col min="273" max="273" width="20" bestFit="1" customWidth="1"/>
    <col min="274" max="274" width="35.5703125" customWidth="1"/>
    <col min="275" max="275" width="26.42578125" bestFit="1" customWidth="1"/>
    <col min="276" max="276" width="44.140625" customWidth="1"/>
    <col min="509" max="509" width="2" customWidth="1"/>
    <col min="510" max="510" width="3.5703125" bestFit="1" customWidth="1"/>
    <col min="511" max="511" width="14.85546875" bestFit="1" customWidth="1"/>
    <col min="512" max="512" width="10.5703125" bestFit="1" customWidth="1"/>
    <col min="513" max="513" width="33.42578125" bestFit="1" customWidth="1"/>
    <col min="514" max="514" width="33.7109375" customWidth="1"/>
    <col min="515" max="515" width="27.42578125" customWidth="1"/>
    <col min="516" max="516" width="17" customWidth="1"/>
    <col min="517" max="517" width="14.28515625" customWidth="1"/>
    <col min="518" max="518" width="11.7109375" customWidth="1"/>
    <col min="519" max="519" width="12.85546875" bestFit="1" customWidth="1"/>
    <col min="520" max="520" width="17.42578125" customWidth="1"/>
    <col min="521" max="521" width="38" customWidth="1"/>
    <col min="522" max="522" width="28.5703125" customWidth="1"/>
    <col min="523" max="523" width="15.42578125" bestFit="1" customWidth="1"/>
    <col min="524" max="524" width="26.5703125" customWidth="1"/>
    <col min="525" max="525" width="17.140625" customWidth="1"/>
    <col min="527" max="527" width="9.140625" customWidth="1"/>
    <col min="528" max="528" width="13.7109375" customWidth="1"/>
    <col min="529" max="529" width="20" bestFit="1" customWidth="1"/>
    <col min="530" max="530" width="35.5703125" customWidth="1"/>
    <col min="531" max="531" width="26.42578125" bestFit="1" customWidth="1"/>
    <col min="532" max="532" width="44.140625" customWidth="1"/>
    <col min="765" max="765" width="2" customWidth="1"/>
    <col min="766" max="766" width="3.5703125" bestFit="1" customWidth="1"/>
    <col min="767" max="767" width="14.85546875" bestFit="1" customWidth="1"/>
    <col min="768" max="768" width="10.5703125" bestFit="1" customWidth="1"/>
    <col min="769" max="769" width="33.42578125" bestFit="1" customWidth="1"/>
    <col min="770" max="770" width="33.7109375" customWidth="1"/>
    <col min="771" max="771" width="27.42578125" customWidth="1"/>
    <col min="772" max="772" width="17" customWidth="1"/>
    <col min="773" max="773" width="14.28515625" customWidth="1"/>
    <col min="774" max="774" width="11.7109375" customWidth="1"/>
    <col min="775" max="775" width="12.85546875" bestFit="1" customWidth="1"/>
    <col min="776" max="776" width="17.42578125" customWidth="1"/>
    <col min="777" max="777" width="38" customWidth="1"/>
    <col min="778" max="778" width="28.5703125" customWidth="1"/>
    <col min="779" max="779" width="15.42578125" bestFit="1" customWidth="1"/>
    <col min="780" max="780" width="26.5703125" customWidth="1"/>
    <col min="781" max="781" width="17.140625" customWidth="1"/>
    <col min="783" max="783" width="9.140625" customWidth="1"/>
    <col min="784" max="784" width="13.7109375" customWidth="1"/>
    <col min="785" max="785" width="20" bestFit="1" customWidth="1"/>
    <col min="786" max="786" width="35.5703125" customWidth="1"/>
    <col min="787" max="787" width="26.42578125" bestFit="1" customWidth="1"/>
    <col min="788" max="788" width="44.140625" customWidth="1"/>
    <col min="1021" max="1021" width="2" customWidth="1"/>
    <col min="1022" max="1022" width="3.5703125" bestFit="1" customWidth="1"/>
    <col min="1023" max="1023" width="14.85546875" bestFit="1" customWidth="1"/>
    <col min="1024" max="1024" width="10.5703125" bestFit="1" customWidth="1"/>
    <col min="1025" max="1025" width="33.42578125" bestFit="1" customWidth="1"/>
    <col min="1026" max="1026" width="33.7109375" customWidth="1"/>
    <col min="1027" max="1027" width="27.42578125" customWidth="1"/>
    <col min="1028" max="1028" width="17" customWidth="1"/>
    <col min="1029" max="1029" width="14.28515625" customWidth="1"/>
    <col min="1030" max="1030" width="11.7109375" customWidth="1"/>
    <col min="1031" max="1031" width="12.85546875" bestFit="1" customWidth="1"/>
    <col min="1032" max="1032" width="17.42578125" customWidth="1"/>
    <col min="1033" max="1033" width="38" customWidth="1"/>
    <col min="1034" max="1034" width="28.5703125" customWidth="1"/>
    <col min="1035" max="1035" width="15.42578125" bestFit="1" customWidth="1"/>
    <col min="1036" max="1036" width="26.5703125" customWidth="1"/>
    <col min="1037" max="1037" width="17.140625" customWidth="1"/>
    <col min="1039" max="1039" width="9.140625" customWidth="1"/>
    <col min="1040" max="1040" width="13.7109375" customWidth="1"/>
    <col min="1041" max="1041" width="20" bestFit="1" customWidth="1"/>
    <col min="1042" max="1042" width="35.5703125" customWidth="1"/>
    <col min="1043" max="1043" width="26.42578125" bestFit="1" customWidth="1"/>
    <col min="1044" max="1044" width="44.140625" customWidth="1"/>
    <col min="1277" max="1277" width="2" customWidth="1"/>
    <col min="1278" max="1278" width="3.5703125" bestFit="1" customWidth="1"/>
    <col min="1279" max="1279" width="14.85546875" bestFit="1" customWidth="1"/>
    <col min="1280" max="1280" width="10.5703125" bestFit="1" customWidth="1"/>
    <col min="1281" max="1281" width="33.42578125" bestFit="1" customWidth="1"/>
    <col min="1282" max="1282" width="33.7109375" customWidth="1"/>
    <col min="1283" max="1283" width="27.42578125" customWidth="1"/>
    <col min="1284" max="1284" width="17" customWidth="1"/>
    <col min="1285" max="1285" width="14.28515625" customWidth="1"/>
    <col min="1286" max="1286" width="11.7109375" customWidth="1"/>
    <col min="1287" max="1287" width="12.85546875" bestFit="1" customWidth="1"/>
    <col min="1288" max="1288" width="17.42578125" customWidth="1"/>
    <col min="1289" max="1289" width="38" customWidth="1"/>
    <col min="1290" max="1290" width="28.5703125" customWidth="1"/>
    <col min="1291" max="1291" width="15.42578125" bestFit="1" customWidth="1"/>
    <col min="1292" max="1292" width="26.5703125" customWidth="1"/>
    <col min="1293" max="1293" width="17.140625" customWidth="1"/>
    <col min="1295" max="1295" width="9.140625" customWidth="1"/>
    <col min="1296" max="1296" width="13.7109375" customWidth="1"/>
    <col min="1297" max="1297" width="20" bestFit="1" customWidth="1"/>
    <col min="1298" max="1298" width="35.5703125" customWidth="1"/>
    <col min="1299" max="1299" width="26.42578125" bestFit="1" customWidth="1"/>
    <col min="1300" max="1300" width="44.140625" customWidth="1"/>
    <col min="1533" max="1533" width="2" customWidth="1"/>
    <col min="1534" max="1534" width="3.5703125" bestFit="1" customWidth="1"/>
    <col min="1535" max="1535" width="14.85546875" bestFit="1" customWidth="1"/>
    <col min="1536" max="1536" width="10.5703125" bestFit="1" customWidth="1"/>
    <col min="1537" max="1537" width="33.42578125" bestFit="1" customWidth="1"/>
    <col min="1538" max="1538" width="33.7109375" customWidth="1"/>
    <col min="1539" max="1539" width="27.42578125" customWidth="1"/>
    <col min="1540" max="1540" width="17" customWidth="1"/>
    <col min="1541" max="1541" width="14.28515625" customWidth="1"/>
    <col min="1542" max="1542" width="11.7109375" customWidth="1"/>
    <col min="1543" max="1543" width="12.85546875" bestFit="1" customWidth="1"/>
    <col min="1544" max="1544" width="17.42578125" customWidth="1"/>
    <col min="1545" max="1545" width="38" customWidth="1"/>
    <col min="1546" max="1546" width="28.5703125" customWidth="1"/>
    <col min="1547" max="1547" width="15.42578125" bestFit="1" customWidth="1"/>
    <col min="1548" max="1548" width="26.5703125" customWidth="1"/>
    <col min="1549" max="1549" width="17.140625" customWidth="1"/>
    <col min="1551" max="1551" width="9.140625" customWidth="1"/>
    <col min="1552" max="1552" width="13.7109375" customWidth="1"/>
    <col min="1553" max="1553" width="20" bestFit="1" customWidth="1"/>
    <col min="1554" max="1554" width="35.5703125" customWidth="1"/>
    <col min="1555" max="1555" width="26.42578125" bestFit="1" customWidth="1"/>
    <col min="1556" max="1556" width="44.140625" customWidth="1"/>
    <col min="1789" max="1789" width="2" customWidth="1"/>
    <col min="1790" max="1790" width="3.5703125" bestFit="1" customWidth="1"/>
    <col min="1791" max="1791" width="14.85546875" bestFit="1" customWidth="1"/>
    <col min="1792" max="1792" width="10.5703125" bestFit="1" customWidth="1"/>
    <col min="1793" max="1793" width="33.42578125" bestFit="1" customWidth="1"/>
    <col min="1794" max="1794" width="33.7109375" customWidth="1"/>
    <col min="1795" max="1795" width="27.42578125" customWidth="1"/>
    <col min="1796" max="1796" width="17" customWidth="1"/>
    <col min="1797" max="1797" width="14.28515625" customWidth="1"/>
    <col min="1798" max="1798" width="11.7109375" customWidth="1"/>
    <col min="1799" max="1799" width="12.85546875" bestFit="1" customWidth="1"/>
    <col min="1800" max="1800" width="17.42578125" customWidth="1"/>
    <col min="1801" max="1801" width="38" customWidth="1"/>
    <col min="1802" max="1802" width="28.5703125" customWidth="1"/>
    <col min="1803" max="1803" width="15.42578125" bestFit="1" customWidth="1"/>
    <col min="1804" max="1804" width="26.5703125" customWidth="1"/>
    <col min="1805" max="1805" width="17.140625" customWidth="1"/>
    <col min="1807" max="1807" width="9.140625" customWidth="1"/>
    <col min="1808" max="1808" width="13.7109375" customWidth="1"/>
    <col min="1809" max="1809" width="20" bestFit="1" customWidth="1"/>
    <col min="1810" max="1810" width="35.5703125" customWidth="1"/>
    <col min="1811" max="1811" width="26.42578125" bestFit="1" customWidth="1"/>
    <col min="1812" max="1812" width="44.140625" customWidth="1"/>
    <col min="2045" max="2045" width="2" customWidth="1"/>
    <col min="2046" max="2046" width="3.5703125" bestFit="1" customWidth="1"/>
    <col min="2047" max="2047" width="14.85546875" bestFit="1" customWidth="1"/>
    <col min="2048" max="2048" width="10.5703125" bestFit="1" customWidth="1"/>
    <col min="2049" max="2049" width="33.42578125" bestFit="1" customWidth="1"/>
    <col min="2050" max="2050" width="33.7109375" customWidth="1"/>
    <col min="2051" max="2051" width="27.42578125" customWidth="1"/>
    <col min="2052" max="2052" width="17" customWidth="1"/>
    <col min="2053" max="2053" width="14.28515625" customWidth="1"/>
    <col min="2054" max="2054" width="11.7109375" customWidth="1"/>
    <col min="2055" max="2055" width="12.85546875" bestFit="1" customWidth="1"/>
    <col min="2056" max="2056" width="17.42578125" customWidth="1"/>
    <col min="2057" max="2057" width="38" customWidth="1"/>
    <col min="2058" max="2058" width="28.5703125" customWidth="1"/>
    <col min="2059" max="2059" width="15.42578125" bestFit="1" customWidth="1"/>
    <col min="2060" max="2060" width="26.5703125" customWidth="1"/>
    <col min="2061" max="2061" width="17.140625" customWidth="1"/>
    <col min="2063" max="2063" width="9.140625" customWidth="1"/>
    <col min="2064" max="2064" width="13.7109375" customWidth="1"/>
    <col min="2065" max="2065" width="20" bestFit="1" customWidth="1"/>
    <col min="2066" max="2066" width="35.5703125" customWidth="1"/>
    <col min="2067" max="2067" width="26.42578125" bestFit="1" customWidth="1"/>
    <col min="2068" max="2068" width="44.140625" customWidth="1"/>
    <col min="2301" max="2301" width="2" customWidth="1"/>
    <col min="2302" max="2302" width="3.5703125" bestFit="1" customWidth="1"/>
    <col min="2303" max="2303" width="14.85546875" bestFit="1" customWidth="1"/>
    <col min="2304" max="2304" width="10.5703125" bestFit="1" customWidth="1"/>
    <col min="2305" max="2305" width="33.42578125" bestFit="1" customWidth="1"/>
    <col min="2306" max="2306" width="33.7109375" customWidth="1"/>
    <col min="2307" max="2307" width="27.42578125" customWidth="1"/>
    <col min="2308" max="2308" width="17" customWidth="1"/>
    <col min="2309" max="2309" width="14.28515625" customWidth="1"/>
    <col min="2310" max="2310" width="11.7109375" customWidth="1"/>
    <col min="2311" max="2311" width="12.85546875" bestFit="1" customWidth="1"/>
    <col min="2312" max="2312" width="17.42578125" customWidth="1"/>
    <col min="2313" max="2313" width="38" customWidth="1"/>
    <col min="2314" max="2314" width="28.5703125" customWidth="1"/>
    <col min="2315" max="2315" width="15.42578125" bestFit="1" customWidth="1"/>
    <col min="2316" max="2316" width="26.5703125" customWidth="1"/>
    <col min="2317" max="2317" width="17.140625" customWidth="1"/>
    <col min="2319" max="2319" width="9.140625" customWidth="1"/>
    <col min="2320" max="2320" width="13.7109375" customWidth="1"/>
    <col min="2321" max="2321" width="20" bestFit="1" customWidth="1"/>
    <col min="2322" max="2322" width="35.5703125" customWidth="1"/>
    <col min="2323" max="2323" width="26.42578125" bestFit="1" customWidth="1"/>
    <col min="2324" max="2324" width="44.140625" customWidth="1"/>
    <col min="2557" max="2557" width="2" customWidth="1"/>
    <col min="2558" max="2558" width="3.5703125" bestFit="1" customWidth="1"/>
    <col min="2559" max="2559" width="14.85546875" bestFit="1" customWidth="1"/>
    <col min="2560" max="2560" width="10.5703125" bestFit="1" customWidth="1"/>
    <col min="2561" max="2561" width="33.42578125" bestFit="1" customWidth="1"/>
    <col min="2562" max="2562" width="33.7109375" customWidth="1"/>
    <col min="2563" max="2563" width="27.42578125" customWidth="1"/>
    <col min="2564" max="2564" width="17" customWidth="1"/>
    <col min="2565" max="2565" width="14.28515625" customWidth="1"/>
    <col min="2566" max="2566" width="11.7109375" customWidth="1"/>
    <col min="2567" max="2567" width="12.85546875" bestFit="1" customWidth="1"/>
    <col min="2568" max="2568" width="17.42578125" customWidth="1"/>
    <col min="2569" max="2569" width="38" customWidth="1"/>
    <col min="2570" max="2570" width="28.5703125" customWidth="1"/>
    <col min="2571" max="2571" width="15.42578125" bestFit="1" customWidth="1"/>
    <col min="2572" max="2572" width="26.5703125" customWidth="1"/>
    <col min="2573" max="2573" width="17.140625" customWidth="1"/>
    <col min="2575" max="2575" width="9.140625" customWidth="1"/>
    <col min="2576" max="2576" width="13.7109375" customWidth="1"/>
    <col min="2577" max="2577" width="20" bestFit="1" customWidth="1"/>
    <col min="2578" max="2578" width="35.5703125" customWidth="1"/>
    <col min="2579" max="2579" width="26.42578125" bestFit="1" customWidth="1"/>
    <col min="2580" max="2580" width="44.140625" customWidth="1"/>
    <col min="2813" max="2813" width="2" customWidth="1"/>
    <col min="2814" max="2814" width="3.5703125" bestFit="1" customWidth="1"/>
    <col min="2815" max="2815" width="14.85546875" bestFit="1" customWidth="1"/>
    <col min="2816" max="2816" width="10.5703125" bestFit="1" customWidth="1"/>
    <col min="2817" max="2817" width="33.42578125" bestFit="1" customWidth="1"/>
    <col min="2818" max="2818" width="33.7109375" customWidth="1"/>
    <col min="2819" max="2819" width="27.42578125" customWidth="1"/>
    <col min="2820" max="2820" width="17" customWidth="1"/>
    <col min="2821" max="2821" width="14.28515625" customWidth="1"/>
    <col min="2822" max="2822" width="11.7109375" customWidth="1"/>
    <col min="2823" max="2823" width="12.85546875" bestFit="1" customWidth="1"/>
    <col min="2824" max="2824" width="17.42578125" customWidth="1"/>
    <col min="2825" max="2825" width="38" customWidth="1"/>
    <col min="2826" max="2826" width="28.5703125" customWidth="1"/>
    <col min="2827" max="2827" width="15.42578125" bestFit="1" customWidth="1"/>
    <col min="2828" max="2828" width="26.5703125" customWidth="1"/>
    <col min="2829" max="2829" width="17.140625" customWidth="1"/>
    <col min="2831" max="2831" width="9.140625" customWidth="1"/>
    <col min="2832" max="2832" width="13.7109375" customWidth="1"/>
    <col min="2833" max="2833" width="20" bestFit="1" customWidth="1"/>
    <col min="2834" max="2834" width="35.5703125" customWidth="1"/>
    <col min="2835" max="2835" width="26.42578125" bestFit="1" customWidth="1"/>
    <col min="2836" max="2836" width="44.140625" customWidth="1"/>
    <col min="3069" max="3069" width="2" customWidth="1"/>
    <col min="3070" max="3070" width="3.5703125" bestFit="1" customWidth="1"/>
    <col min="3071" max="3071" width="14.85546875" bestFit="1" customWidth="1"/>
    <col min="3072" max="3072" width="10.5703125" bestFit="1" customWidth="1"/>
    <col min="3073" max="3073" width="33.42578125" bestFit="1" customWidth="1"/>
    <col min="3074" max="3074" width="33.7109375" customWidth="1"/>
    <col min="3075" max="3075" width="27.42578125" customWidth="1"/>
    <col min="3076" max="3076" width="17" customWidth="1"/>
    <col min="3077" max="3077" width="14.28515625" customWidth="1"/>
    <col min="3078" max="3078" width="11.7109375" customWidth="1"/>
    <col min="3079" max="3079" width="12.85546875" bestFit="1" customWidth="1"/>
    <col min="3080" max="3080" width="17.42578125" customWidth="1"/>
    <col min="3081" max="3081" width="38" customWidth="1"/>
    <col min="3082" max="3082" width="28.5703125" customWidth="1"/>
    <col min="3083" max="3083" width="15.42578125" bestFit="1" customWidth="1"/>
    <col min="3084" max="3084" width="26.5703125" customWidth="1"/>
    <col min="3085" max="3085" width="17.140625" customWidth="1"/>
    <col min="3087" max="3087" width="9.140625" customWidth="1"/>
    <col min="3088" max="3088" width="13.7109375" customWidth="1"/>
    <col min="3089" max="3089" width="20" bestFit="1" customWidth="1"/>
    <col min="3090" max="3090" width="35.5703125" customWidth="1"/>
    <col min="3091" max="3091" width="26.42578125" bestFit="1" customWidth="1"/>
    <col min="3092" max="3092" width="44.140625" customWidth="1"/>
    <col min="3325" max="3325" width="2" customWidth="1"/>
    <col min="3326" max="3326" width="3.5703125" bestFit="1" customWidth="1"/>
    <col min="3327" max="3327" width="14.85546875" bestFit="1" customWidth="1"/>
    <col min="3328" max="3328" width="10.5703125" bestFit="1" customWidth="1"/>
    <col min="3329" max="3329" width="33.42578125" bestFit="1" customWidth="1"/>
    <col min="3330" max="3330" width="33.7109375" customWidth="1"/>
    <col min="3331" max="3331" width="27.42578125" customWidth="1"/>
    <col min="3332" max="3332" width="17" customWidth="1"/>
    <col min="3333" max="3333" width="14.28515625" customWidth="1"/>
    <col min="3334" max="3334" width="11.7109375" customWidth="1"/>
    <col min="3335" max="3335" width="12.85546875" bestFit="1" customWidth="1"/>
    <col min="3336" max="3336" width="17.42578125" customWidth="1"/>
    <col min="3337" max="3337" width="38" customWidth="1"/>
    <col min="3338" max="3338" width="28.5703125" customWidth="1"/>
    <col min="3339" max="3339" width="15.42578125" bestFit="1" customWidth="1"/>
    <col min="3340" max="3340" width="26.5703125" customWidth="1"/>
    <col min="3341" max="3341" width="17.140625" customWidth="1"/>
    <col min="3343" max="3343" width="9.140625" customWidth="1"/>
    <col min="3344" max="3344" width="13.7109375" customWidth="1"/>
    <col min="3345" max="3345" width="20" bestFit="1" customWidth="1"/>
    <col min="3346" max="3346" width="35.5703125" customWidth="1"/>
    <col min="3347" max="3347" width="26.42578125" bestFit="1" customWidth="1"/>
    <col min="3348" max="3348" width="44.140625" customWidth="1"/>
    <col min="3581" max="3581" width="2" customWidth="1"/>
    <col min="3582" max="3582" width="3.5703125" bestFit="1" customWidth="1"/>
    <col min="3583" max="3583" width="14.85546875" bestFit="1" customWidth="1"/>
    <col min="3584" max="3584" width="10.5703125" bestFit="1" customWidth="1"/>
    <col min="3585" max="3585" width="33.42578125" bestFit="1" customWidth="1"/>
    <col min="3586" max="3586" width="33.7109375" customWidth="1"/>
    <col min="3587" max="3587" width="27.42578125" customWidth="1"/>
    <col min="3588" max="3588" width="17" customWidth="1"/>
    <col min="3589" max="3589" width="14.28515625" customWidth="1"/>
    <col min="3590" max="3590" width="11.7109375" customWidth="1"/>
    <col min="3591" max="3591" width="12.85546875" bestFit="1" customWidth="1"/>
    <col min="3592" max="3592" width="17.42578125" customWidth="1"/>
    <col min="3593" max="3593" width="38" customWidth="1"/>
    <col min="3594" max="3594" width="28.5703125" customWidth="1"/>
    <col min="3595" max="3595" width="15.42578125" bestFit="1" customWidth="1"/>
    <col min="3596" max="3596" width="26.5703125" customWidth="1"/>
    <col min="3597" max="3597" width="17.140625" customWidth="1"/>
    <col min="3599" max="3599" width="9.140625" customWidth="1"/>
    <col min="3600" max="3600" width="13.7109375" customWidth="1"/>
    <col min="3601" max="3601" width="20" bestFit="1" customWidth="1"/>
    <col min="3602" max="3602" width="35.5703125" customWidth="1"/>
    <col min="3603" max="3603" width="26.42578125" bestFit="1" customWidth="1"/>
    <col min="3604" max="3604" width="44.140625" customWidth="1"/>
    <col min="3837" max="3837" width="2" customWidth="1"/>
    <col min="3838" max="3838" width="3.5703125" bestFit="1" customWidth="1"/>
    <col min="3839" max="3839" width="14.85546875" bestFit="1" customWidth="1"/>
    <col min="3840" max="3840" width="10.5703125" bestFit="1" customWidth="1"/>
    <col min="3841" max="3841" width="33.42578125" bestFit="1" customWidth="1"/>
    <col min="3842" max="3842" width="33.7109375" customWidth="1"/>
    <col min="3843" max="3843" width="27.42578125" customWidth="1"/>
    <col min="3844" max="3844" width="17" customWidth="1"/>
    <col min="3845" max="3845" width="14.28515625" customWidth="1"/>
    <col min="3846" max="3846" width="11.7109375" customWidth="1"/>
    <col min="3847" max="3847" width="12.85546875" bestFit="1" customWidth="1"/>
    <col min="3848" max="3848" width="17.42578125" customWidth="1"/>
    <col min="3849" max="3849" width="38" customWidth="1"/>
    <col min="3850" max="3850" width="28.5703125" customWidth="1"/>
    <col min="3851" max="3851" width="15.42578125" bestFit="1" customWidth="1"/>
    <col min="3852" max="3852" width="26.5703125" customWidth="1"/>
    <col min="3853" max="3853" width="17.140625" customWidth="1"/>
    <col min="3855" max="3855" width="9.140625" customWidth="1"/>
    <col min="3856" max="3856" width="13.7109375" customWidth="1"/>
    <col min="3857" max="3857" width="20" bestFit="1" customWidth="1"/>
    <col min="3858" max="3858" width="35.5703125" customWidth="1"/>
    <col min="3859" max="3859" width="26.42578125" bestFit="1" customWidth="1"/>
    <col min="3860" max="3860" width="44.140625" customWidth="1"/>
    <col min="4093" max="4093" width="2" customWidth="1"/>
    <col min="4094" max="4094" width="3.5703125" bestFit="1" customWidth="1"/>
    <col min="4095" max="4095" width="14.85546875" bestFit="1" customWidth="1"/>
    <col min="4096" max="4096" width="10.5703125" bestFit="1" customWidth="1"/>
    <col min="4097" max="4097" width="33.42578125" bestFit="1" customWidth="1"/>
    <col min="4098" max="4098" width="33.7109375" customWidth="1"/>
    <col min="4099" max="4099" width="27.42578125" customWidth="1"/>
    <col min="4100" max="4100" width="17" customWidth="1"/>
    <col min="4101" max="4101" width="14.28515625" customWidth="1"/>
    <col min="4102" max="4102" width="11.7109375" customWidth="1"/>
    <col min="4103" max="4103" width="12.85546875" bestFit="1" customWidth="1"/>
    <col min="4104" max="4104" width="17.42578125" customWidth="1"/>
    <col min="4105" max="4105" width="38" customWidth="1"/>
    <col min="4106" max="4106" width="28.5703125" customWidth="1"/>
    <col min="4107" max="4107" width="15.42578125" bestFit="1" customWidth="1"/>
    <col min="4108" max="4108" width="26.5703125" customWidth="1"/>
    <col min="4109" max="4109" width="17.140625" customWidth="1"/>
    <col min="4111" max="4111" width="9.140625" customWidth="1"/>
    <col min="4112" max="4112" width="13.7109375" customWidth="1"/>
    <col min="4113" max="4113" width="20" bestFit="1" customWidth="1"/>
    <col min="4114" max="4114" width="35.5703125" customWidth="1"/>
    <col min="4115" max="4115" width="26.42578125" bestFit="1" customWidth="1"/>
    <col min="4116" max="4116" width="44.140625" customWidth="1"/>
    <col min="4349" max="4349" width="2" customWidth="1"/>
    <col min="4350" max="4350" width="3.5703125" bestFit="1" customWidth="1"/>
    <col min="4351" max="4351" width="14.85546875" bestFit="1" customWidth="1"/>
    <col min="4352" max="4352" width="10.5703125" bestFit="1" customWidth="1"/>
    <col min="4353" max="4353" width="33.42578125" bestFit="1" customWidth="1"/>
    <col min="4354" max="4354" width="33.7109375" customWidth="1"/>
    <col min="4355" max="4355" width="27.42578125" customWidth="1"/>
    <col min="4356" max="4356" width="17" customWidth="1"/>
    <col min="4357" max="4357" width="14.28515625" customWidth="1"/>
    <col min="4358" max="4358" width="11.7109375" customWidth="1"/>
    <col min="4359" max="4359" width="12.85546875" bestFit="1" customWidth="1"/>
    <col min="4360" max="4360" width="17.42578125" customWidth="1"/>
    <col min="4361" max="4361" width="38" customWidth="1"/>
    <col min="4362" max="4362" width="28.5703125" customWidth="1"/>
    <col min="4363" max="4363" width="15.42578125" bestFit="1" customWidth="1"/>
    <col min="4364" max="4364" width="26.5703125" customWidth="1"/>
    <col min="4365" max="4365" width="17.140625" customWidth="1"/>
    <col min="4367" max="4367" width="9.140625" customWidth="1"/>
    <col min="4368" max="4368" width="13.7109375" customWidth="1"/>
    <col min="4369" max="4369" width="20" bestFit="1" customWidth="1"/>
    <col min="4370" max="4370" width="35.5703125" customWidth="1"/>
    <col min="4371" max="4371" width="26.42578125" bestFit="1" customWidth="1"/>
    <col min="4372" max="4372" width="44.140625" customWidth="1"/>
    <col min="4605" max="4605" width="2" customWidth="1"/>
    <col min="4606" max="4606" width="3.5703125" bestFit="1" customWidth="1"/>
    <col min="4607" max="4607" width="14.85546875" bestFit="1" customWidth="1"/>
    <col min="4608" max="4608" width="10.5703125" bestFit="1" customWidth="1"/>
    <col min="4609" max="4609" width="33.42578125" bestFit="1" customWidth="1"/>
    <col min="4610" max="4610" width="33.7109375" customWidth="1"/>
    <col min="4611" max="4611" width="27.42578125" customWidth="1"/>
    <col min="4612" max="4612" width="17" customWidth="1"/>
    <col min="4613" max="4613" width="14.28515625" customWidth="1"/>
    <col min="4614" max="4614" width="11.7109375" customWidth="1"/>
    <col min="4615" max="4615" width="12.85546875" bestFit="1" customWidth="1"/>
    <col min="4616" max="4616" width="17.42578125" customWidth="1"/>
    <col min="4617" max="4617" width="38" customWidth="1"/>
    <col min="4618" max="4618" width="28.5703125" customWidth="1"/>
    <col min="4619" max="4619" width="15.42578125" bestFit="1" customWidth="1"/>
    <col min="4620" max="4620" width="26.5703125" customWidth="1"/>
    <col min="4621" max="4621" width="17.140625" customWidth="1"/>
    <col min="4623" max="4623" width="9.140625" customWidth="1"/>
    <col min="4624" max="4624" width="13.7109375" customWidth="1"/>
    <col min="4625" max="4625" width="20" bestFit="1" customWidth="1"/>
    <col min="4626" max="4626" width="35.5703125" customWidth="1"/>
    <col min="4627" max="4627" width="26.42578125" bestFit="1" customWidth="1"/>
    <col min="4628" max="4628" width="44.140625" customWidth="1"/>
    <col min="4861" max="4861" width="2" customWidth="1"/>
    <col min="4862" max="4862" width="3.5703125" bestFit="1" customWidth="1"/>
    <col min="4863" max="4863" width="14.85546875" bestFit="1" customWidth="1"/>
    <col min="4864" max="4864" width="10.5703125" bestFit="1" customWidth="1"/>
    <col min="4865" max="4865" width="33.42578125" bestFit="1" customWidth="1"/>
    <col min="4866" max="4866" width="33.7109375" customWidth="1"/>
    <col min="4867" max="4867" width="27.42578125" customWidth="1"/>
    <col min="4868" max="4868" width="17" customWidth="1"/>
    <col min="4869" max="4869" width="14.28515625" customWidth="1"/>
    <col min="4870" max="4870" width="11.7109375" customWidth="1"/>
    <col min="4871" max="4871" width="12.85546875" bestFit="1" customWidth="1"/>
    <col min="4872" max="4872" width="17.42578125" customWidth="1"/>
    <col min="4873" max="4873" width="38" customWidth="1"/>
    <col min="4874" max="4874" width="28.5703125" customWidth="1"/>
    <col min="4875" max="4875" width="15.42578125" bestFit="1" customWidth="1"/>
    <col min="4876" max="4876" width="26.5703125" customWidth="1"/>
    <col min="4877" max="4877" width="17.140625" customWidth="1"/>
    <col min="4879" max="4879" width="9.140625" customWidth="1"/>
    <col min="4880" max="4880" width="13.7109375" customWidth="1"/>
    <col min="4881" max="4881" width="20" bestFit="1" customWidth="1"/>
    <col min="4882" max="4882" width="35.5703125" customWidth="1"/>
    <col min="4883" max="4883" width="26.42578125" bestFit="1" customWidth="1"/>
    <col min="4884" max="4884" width="44.140625" customWidth="1"/>
    <col min="5117" max="5117" width="2" customWidth="1"/>
    <col min="5118" max="5118" width="3.5703125" bestFit="1" customWidth="1"/>
    <col min="5119" max="5119" width="14.85546875" bestFit="1" customWidth="1"/>
    <col min="5120" max="5120" width="10.5703125" bestFit="1" customWidth="1"/>
    <col min="5121" max="5121" width="33.42578125" bestFit="1" customWidth="1"/>
    <col min="5122" max="5122" width="33.7109375" customWidth="1"/>
    <col min="5123" max="5123" width="27.42578125" customWidth="1"/>
    <col min="5124" max="5124" width="17" customWidth="1"/>
    <col min="5125" max="5125" width="14.28515625" customWidth="1"/>
    <col min="5126" max="5126" width="11.7109375" customWidth="1"/>
    <col min="5127" max="5127" width="12.85546875" bestFit="1" customWidth="1"/>
    <col min="5128" max="5128" width="17.42578125" customWidth="1"/>
    <col min="5129" max="5129" width="38" customWidth="1"/>
    <col min="5130" max="5130" width="28.5703125" customWidth="1"/>
    <col min="5131" max="5131" width="15.42578125" bestFit="1" customWidth="1"/>
    <col min="5132" max="5132" width="26.5703125" customWidth="1"/>
    <col min="5133" max="5133" width="17.140625" customWidth="1"/>
    <col min="5135" max="5135" width="9.140625" customWidth="1"/>
    <col min="5136" max="5136" width="13.7109375" customWidth="1"/>
    <col min="5137" max="5137" width="20" bestFit="1" customWidth="1"/>
    <col min="5138" max="5138" width="35.5703125" customWidth="1"/>
    <col min="5139" max="5139" width="26.42578125" bestFit="1" customWidth="1"/>
    <col min="5140" max="5140" width="44.140625" customWidth="1"/>
    <col min="5373" max="5373" width="2" customWidth="1"/>
    <col min="5374" max="5374" width="3.5703125" bestFit="1" customWidth="1"/>
    <col min="5375" max="5375" width="14.85546875" bestFit="1" customWidth="1"/>
    <col min="5376" max="5376" width="10.5703125" bestFit="1" customWidth="1"/>
    <col min="5377" max="5377" width="33.42578125" bestFit="1" customWidth="1"/>
    <col min="5378" max="5378" width="33.7109375" customWidth="1"/>
    <col min="5379" max="5379" width="27.42578125" customWidth="1"/>
    <col min="5380" max="5380" width="17" customWidth="1"/>
    <col min="5381" max="5381" width="14.28515625" customWidth="1"/>
    <col min="5382" max="5382" width="11.7109375" customWidth="1"/>
    <col min="5383" max="5383" width="12.85546875" bestFit="1" customWidth="1"/>
    <col min="5384" max="5384" width="17.42578125" customWidth="1"/>
    <col min="5385" max="5385" width="38" customWidth="1"/>
    <col min="5386" max="5386" width="28.5703125" customWidth="1"/>
    <col min="5387" max="5387" width="15.42578125" bestFit="1" customWidth="1"/>
    <col min="5388" max="5388" width="26.5703125" customWidth="1"/>
    <col min="5389" max="5389" width="17.140625" customWidth="1"/>
    <col min="5391" max="5391" width="9.140625" customWidth="1"/>
    <col min="5392" max="5392" width="13.7109375" customWidth="1"/>
    <col min="5393" max="5393" width="20" bestFit="1" customWidth="1"/>
    <col min="5394" max="5394" width="35.5703125" customWidth="1"/>
    <col min="5395" max="5395" width="26.42578125" bestFit="1" customWidth="1"/>
    <col min="5396" max="5396" width="44.140625" customWidth="1"/>
    <col min="5629" max="5629" width="2" customWidth="1"/>
    <col min="5630" max="5630" width="3.5703125" bestFit="1" customWidth="1"/>
    <col min="5631" max="5631" width="14.85546875" bestFit="1" customWidth="1"/>
    <col min="5632" max="5632" width="10.5703125" bestFit="1" customWidth="1"/>
    <col min="5633" max="5633" width="33.42578125" bestFit="1" customWidth="1"/>
    <col min="5634" max="5634" width="33.7109375" customWidth="1"/>
    <col min="5635" max="5635" width="27.42578125" customWidth="1"/>
    <col min="5636" max="5636" width="17" customWidth="1"/>
    <col min="5637" max="5637" width="14.28515625" customWidth="1"/>
    <col min="5638" max="5638" width="11.7109375" customWidth="1"/>
    <col min="5639" max="5639" width="12.85546875" bestFit="1" customWidth="1"/>
    <col min="5640" max="5640" width="17.42578125" customWidth="1"/>
    <col min="5641" max="5641" width="38" customWidth="1"/>
    <col min="5642" max="5642" width="28.5703125" customWidth="1"/>
    <col min="5643" max="5643" width="15.42578125" bestFit="1" customWidth="1"/>
    <col min="5644" max="5644" width="26.5703125" customWidth="1"/>
    <col min="5645" max="5645" width="17.140625" customWidth="1"/>
    <col min="5647" max="5647" width="9.140625" customWidth="1"/>
    <col min="5648" max="5648" width="13.7109375" customWidth="1"/>
    <col min="5649" max="5649" width="20" bestFit="1" customWidth="1"/>
    <col min="5650" max="5650" width="35.5703125" customWidth="1"/>
    <col min="5651" max="5651" width="26.42578125" bestFit="1" customWidth="1"/>
    <col min="5652" max="5652" width="44.140625" customWidth="1"/>
    <col min="5885" max="5885" width="2" customWidth="1"/>
    <col min="5886" max="5886" width="3.5703125" bestFit="1" customWidth="1"/>
    <col min="5887" max="5887" width="14.85546875" bestFit="1" customWidth="1"/>
    <col min="5888" max="5888" width="10.5703125" bestFit="1" customWidth="1"/>
    <col min="5889" max="5889" width="33.42578125" bestFit="1" customWidth="1"/>
    <col min="5890" max="5890" width="33.7109375" customWidth="1"/>
    <col min="5891" max="5891" width="27.42578125" customWidth="1"/>
    <col min="5892" max="5892" width="17" customWidth="1"/>
    <col min="5893" max="5893" width="14.28515625" customWidth="1"/>
    <col min="5894" max="5894" width="11.7109375" customWidth="1"/>
    <col min="5895" max="5895" width="12.85546875" bestFit="1" customWidth="1"/>
    <col min="5896" max="5896" width="17.42578125" customWidth="1"/>
    <col min="5897" max="5897" width="38" customWidth="1"/>
    <col min="5898" max="5898" width="28.5703125" customWidth="1"/>
    <col min="5899" max="5899" width="15.42578125" bestFit="1" customWidth="1"/>
    <col min="5900" max="5900" width="26.5703125" customWidth="1"/>
    <col min="5901" max="5901" width="17.140625" customWidth="1"/>
    <col min="5903" max="5903" width="9.140625" customWidth="1"/>
    <col min="5904" max="5904" width="13.7109375" customWidth="1"/>
    <col min="5905" max="5905" width="20" bestFit="1" customWidth="1"/>
    <col min="5906" max="5906" width="35.5703125" customWidth="1"/>
    <col min="5907" max="5907" width="26.42578125" bestFit="1" customWidth="1"/>
    <col min="5908" max="5908" width="44.140625" customWidth="1"/>
    <col min="6141" max="6141" width="2" customWidth="1"/>
    <col min="6142" max="6142" width="3.5703125" bestFit="1" customWidth="1"/>
    <col min="6143" max="6143" width="14.85546875" bestFit="1" customWidth="1"/>
    <col min="6144" max="6144" width="10.5703125" bestFit="1" customWidth="1"/>
    <col min="6145" max="6145" width="33.42578125" bestFit="1" customWidth="1"/>
    <col min="6146" max="6146" width="33.7109375" customWidth="1"/>
    <col min="6147" max="6147" width="27.42578125" customWidth="1"/>
    <col min="6148" max="6148" width="17" customWidth="1"/>
    <col min="6149" max="6149" width="14.28515625" customWidth="1"/>
    <col min="6150" max="6150" width="11.7109375" customWidth="1"/>
    <col min="6151" max="6151" width="12.85546875" bestFit="1" customWidth="1"/>
    <col min="6152" max="6152" width="17.42578125" customWidth="1"/>
    <col min="6153" max="6153" width="38" customWidth="1"/>
    <col min="6154" max="6154" width="28.5703125" customWidth="1"/>
    <col min="6155" max="6155" width="15.42578125" bestFit="1" customWidth="1"/>
    <col min="6156" max="6156" width="26.5703125" customWidth="1"/>
    <col min="6157" max="6157" width="17.140625" customWidth="1"/>
    <col min="6159" max="6159" width="9.140625" customWidth="1"/>
    <col min="6160" max="6160" width="13.7109375" customWidth="1"/>
    <col min="6161" max="6161" width="20" bestFit="1" customWidth="1"/>
    <col min="6162" max="6162" width="35.5703125" customWidth="1"/>
    <col min="6163" max="6163" width="26.42578125" bestFit="1" customWidth="1"/>
    <col min="6164" max="6164" width="44.140625" customWidth="1"/>
    <col min="6397" max="6397" width="2" customWidth="1"/>
    <col min="6398" max="6398" width="3.5703125" bestFit="1" customWidth="1"/>
    <col min="6399" max="6399" width="14.85546875" bestFit="1" customWidth="1"/>
    <col min="6400" max="6400" width="10.5703125" bestFit="1" customWidth="1"/>
    <col min="6401" max="6401" width="33.42578125" bestFit="1" customWidth="1"/>
    <col min="6402" max="6402" width="33.7109375" customWidth="1"/>
    <col min="6403" max="6403" width="27.42578125" customWidth="1"/>
    <col min="6404" max="6404" width="17" customWidth="1"/>
    <col min="6405" max="6405" width="14.28515625" customWidth="1"/>
    <col min="6406" max="6406" width="11.7109375" customWidth="1"/>
    <col min="6407" max="6407" width="12.85546875" bestFit="1" customWidth="1"/>
    <col min="6408" max="6408" width="17.42578125" customWidth="1"/>
    <col min="6409" max="6409" width="38" customWidth="1"/>
    <col min="6410" max="6410" width="28.5703125" customWidth="1"/>
    <col min="6411" max="6411" width="15.42578125" bestFit="1" customWidth="1"/>
    <col min="6412" max="6412" width="26.5703125" customWidth="1"/>
    <col min="6413" max="6413" width="17.140625" customWidth="1"/>
    <col min="6415" max="6415" width="9.140625" customWidth="1"/>
    <col min="6416" max="6416" width="13.7109375" customWidth="1"/>
    <col min="6417" max="6417" width="20" bestFit="1" customWidth="1"/>
    <col min="6418" max="6418" width="35.5703125" customWidth="1"/>
    <col min="6419" max="6419" width="26.42578125" bestFit="1" customWidth="1"/>
    <col min="6420" max="6420" width="44.140625" customWidth="1"/>
    <col min="6653" max="6653" width="2" customWidth="1"/>
    <col min="6654" max="6654" width="3.5703125" bestFit="1" customWidth="1"/>
    <col min="6655" max="6655" width="14.85546875" bestFit="1" customWidth="1"/>
    <col min="6656" max="6656" width="10.5703125" bestFit="1" customWidth="1"/>
    <col min="6657" max="6657" width="33.42578125" bestFit="1" customWidth="1"/>
    <col min="6658" max="6658" width="33.7109375" customWidth="1"/>
    <col min="6659" max="6659" width="27.42578125" customWidth="1"/>
    <col min="6660" max="6660" width="17" customWidth="1"/>
    <col min="6661" max="6661" width="14.28515625" customWidth="1"/>
    <col min="6662" max="6662" width="11.7109375" customWidth="1"/>
    <col min="6663" max="6663" width="12.85546875" bestFit="1" customWidth="1"/>
    <col min="6664" max="6664" width="17.42578125" customWidth="1"/>
    <col min="6665" max="6665" width="38" customWidth="1"/>
    <col min="6666" max="6666" width="28.5703125" customWidth="1"/>
    <col min="6667" max="6667" width="15.42578125" bestFit="1" customWidth="1"/>
    <col min="6668" max="6668" width="26.5703125" customWidth="1"/>
    <col min="6669" max="6669" width="17.140625" customWidth="1"/>
    <col min="6671" max="6671" width="9.140625" customWidth="1"/>
    <col min="6672" max="6672" width="13.7109375" customWidth="1"/>
    <col min="6673" max="6673" width="20" bestFit="1" customWidth="1"/>
    <col min="6674" max="6674" width="35.5703125" customWidth="1"/>
    <col min="6675" max="6675" width="26.42578125" bestFit="1" customWidth="1"/>
    <col min="6676" max="6676" width="44.140625" customWidth="1"/>
    <col min="6909" max="6909" width="2" customWidth="1"/>
    <col min="6910" max="6910" width="3.5703125" bestFit="1" customWidth="1"/>
    <col min="6911" max="6911" width="14.85546875" bestFit="1" customWidth="1"/>
    <col min="6912" max="6912" width="10.5703125" bestFit="1" customWidth="1"/>
    <col min="6913" max="6913" width="33.42578125" bestFit="1" customWidth="1"/>
    <col min="6914" max="6914" width="33.7109375" customWidth="1"/>
    <col min="6915" max="6915" width="27.42578125" customWidth="1"/>
    <col min="6916" max="6916" width="17" customWidth="1"/>
    <col min="6917" max="6917" width="14.28515625" customWidth="1"/>
    <col min="6918" max="6918" width="11.7109375" customWidth="1"/>
    <col min="6919" max="6919" width="12.85546875" bestFit="1" customWidth="1"/>
    <col min="6920" max="6920" width="17.42578125" customWidth="1"/>
    <col min="6921" max="6921" width="38" customWidth="1"/>
    <col min="6922" max="6922" width="28.5703125" customWidth="1"/>
    <col min="6923" max="6923" width="15.42578125" bestFit="1" customWidth="1"/>
    <col min="6924" max="6924" width="26.5703125" customWidth="1"/>
    <col min="6925" max="6925" width="17.140625" customWidth="1"/>
    <col min="6927" max="6927" width="9.140625" customWidth="1"/>
    <col min="6928" max="6928" width="13.7109375" customWidth="1"/>
    <col min="6929" max="6929" width="20" bestFit="1" customWidth="1"/>
    <col min="6930" max="6930" width="35.5703125" customWidth="1"/>
    <col min="6931" max="6931" width="26.42578125" bestFit="1" customWidth="1"/>
    <col min="6932" max="6932" width="44.140625" customWidth="1"/>
    <col min="7165" max="7165" width="2" customWidth="1"/>
    <col min="7166" max="7166" width="3.5703125" bestFit="1" customWidth="1"/>
    <col min="7167" max="7167" width="14.85546875" bestFit="1" customWidth="1"/>
    <col min="7168" max="7168" width="10.5703125" bestFit="1" customWidth="1"/>
    <col min="7169" max="7169" width="33.42578125" bestFit="1" customWidth="1"/>
    <col min="7170" max="7170" width="33.7109375" customWidth="1"/>
    <col min="7171" max="7171" width="27.42578125" customWidth="1"/>
    <col min="7172" max="7172" width="17" customWidth="1"/>
    <col min="7173" max="7173" width="14.28515625" customWidth="1"/>
    <col min="7174" max="7174" width="11.7109375" customWidth="1"/>
    <col min="7175" max="7175" width="12.85546875" bestFit="1" customWidth="1"/>
    <col min="7176" max="7176" width="17.42578125" customWidth="1"/>
    <col min="7177" max="7177" width="38" customWidth="1"/>
    <col min="7178" max="7178" width="28.5703125" customWidth="1"/>
    <col min="7179" max="7179" width="15.42578125" bestFit="1" customWidth="1"/>
    <col min="7180" max="7180" width="26.5703125" customWidth="1"/>
    <col min="7181" max="7181" width="17.140625" customWidth="1"/>
    <col min="7183" max="7183" width="9.140625" customWidth="1"/>
    <col min="7184" max="7184" width="13.7109375" customWidth="1"/>
    <col min="7185" max="7185" width="20" bestFit="1" customWidth="1"/>
    <col min="7186" max="7186" width="35.5703125" customWidth="1"/>
    <col min="7187" max="7187" width="26.42578125" bestFit="1" customWidth="1"/>
    <col min="7188" max="7188" width="44.140625" customWidth="1"/>
    <col min="7421" max="7421" width="2" customWidth="1"/>
    <col min="7422" max="7422" width="3.5703125" bestFit="1" customWidth="1"/>
    <col min="7423" max="7423" width="14.85546875" bestFit="1" customWidth="1"/>
    <col min="7424" max="7424" width="10.5703125" bestFit="1" customWidth="1"/>
    <col min="7425" max="7425" width="33.42578125" bestFit="1" customWidth="1"/>
    <col min="7426" max="7426" width="33.7109375" customWidth="1"/>
    <col min="7427" max="7427" width="27.42578125" customWidth="1"/>
    <col min="7428" max="7428" width="17" customWidth="1"/>
    <col min="7429" max="7429" width="14.28515625" customWidth="1"/>
    <col min="7430" max="7430" width="11.7109375" customWidth="1"/>
    <col min="7431" max="7431" width="12.85546875" bestFit="1" customWidth="1"/>
    <col min="7432" max="7432" width="17.42578125" customWidth="1"/>
    <col min="7433" max="7433" width="38" customWidth="1"/>
    <col min="7434" max="7434" width="28.5703125" customWidth="1"/>
    <col min="7435" max="7435" width="15.42578125" bestFit="1" customWidth="1"/>
    <col min="7436" max="7436" width="26.5703125" customWidth="1"/>
    <col min="7437" max="7437" width="17.140625" customWidth="1"/>
    <col min="7439" max="7439" width="9.140625" customWidth="1"/>
    <col min="7440" max="7440" width="13.7109375" customWidth="1"/>
    <col min="7441" max="7441" width="20" bestFit="1" customWidth="1"/>
    <col min="7442" max="7442" width="35.5703125" customWidth="1"/>
    <col min="7443" max="7443" width="26.42578125" bestFit="1" customWidth="1"/>
    <col min="7444" max="7444" width="44.140625" customWidth="1"/>
    <col min="7677" max="7677" width="2" customWidth="1"/>
    <col min="7678" max="7678" width="3.5703125" bestFit="1" customWidth="1"/>
    <col min="7679" max="7679" width="14.85546875" bestFit="1" customWidth="1"/>
    <col min="7680" max="7680" width="10.5703125" bestFit="1" customWidth="1"/>
    <col min="7681" max="7681" width="33.42578125" bestFit="1" customWidth="1"/>
    <col min="7682" max="7682" width="33.7109375" customWidth="1"/>
    <col min="7683" max="7683" width="27.42578125" customWidth="1"/>
    <col min="7684" max="7684" width="17" customWidth="1"/>
    <col min="7685" max="7685" width="14.28515625" customWidth="1"/>
    <col min="7686" max="7686" width="11.7109375" customWidth="1"/>
    <col min="7687" max="7687" width="12.85546875" bestFit="1" customWidth="1"/>
    <col min="7688" max="7688" width="17.42578125" customWidth="1"/>
    <col min="7689" max="7689" width="38" customWidth="1"/>
    <col min="7690" max="7690" width="28.5703125" customWidth="1"/>
    <col min="7691" max="7691" width="15.42578125" bestFit="1" customWidth="1"/>
    <col min="7692" max="7692" width="26.5703125" customWidth="1"/>
    <col min="7693" max="7693" width="17.140625" customWidth="1"/>
    <col min="7695" max="7695" width="9.140625" customWidth="1"/>
    <col min="7696" max="7696" width="13.7109375" customWidth="1"/>
    <col min="7697" max="7697" width="20" bestFit="1" customWidth="1"/>
    <col min="7698" max="7698" width="35.5703125" customWidth="1"/>
    <col min="7699" max="7699" width="26.42578125" bestFit="1" customWidth="1"/>
    <col min="7700" max="7700" width="44.140625" customWidth="1"/>
    <col min="7933" max="7933" width="2" customWidth="1"/>
    <col min="7934" max="7934" width="3.5703125" bestFit="1" customWidth="1"/>
    <col min="7935" max="7935" width="14.85546875" bestFit="1" customWidth="1"/>
    <col min="7936" max="7936" width="10.5703125" bestFit="1" customWidth="1"/>
    <col min="7937" max="7937" width="33.42578125" bestFit="1" customWidth="1"/>
    <col min="7938" max="7938" width="33.7109375" customWidth="1"/>
    <col min="7939" max="7939" width="27.42578125" customWidth="1"/>
    <col min="7940" max="7940" width="17" customWidth="1"/>
    <col min="7941" max="7941" width="14.28515625" customWidth="1"/>
    <col min="7942" max="7942" width="11.7109375" customWidth="1"/>
    <col min="7943" max="7943" width="12.85546875" bestFit="1" customWidth="1"/>
    <col min="7944" max="7944" width="17.42578125" customWidth="1"/>
    <col min="7945" max="7945" width="38" customWidth="1"/>
    <col min="7946" max="7946" width="28.5703125" customWidth="1"/>
    <col min="7947" max="7947" width="15.42578125" bestFit="1" customWidth="1"/>
    <col min="7948" max="7948" width="26.5703125" customWidth="1"/>
    <col min="7949" max="7949" width="17.140625" customWidth="1"/>
    <col min="7951" max="7951" width="9.140625" customWidth="1"/>
    <col min="7952" max="7952" width="13.7109375" customWidth="1"/>
    <col min="7953" max="7953" width="20" bestFit="1" customWidth="1"/>
    <col min="7954" max="7954" width="35.5703125" customWidth="1"/>
    <col min="7955" max="7955" width="26.42578125" bestFit="1" customWidth="1"/>
    <col min="7956" max="7956" width="44.140625" customWidth="1"/>
    <col min="8189" max="8189" width="2" customWidth="1"/>
    <col min="8190" max="8190" width="3.5703125" bestFit="1" customWidth="1"/>
    <col min="8191" max="8191" width="14.85546875" bestFit="1" customWidth="1"/>
    <col min="8192" max="8192" width="10.5703125" bestFit="1" customWidth="1"/>
    <col min="8193" max="8193" width="33.42578125" bestFit="1" customWidth="1"/>
    <col min="8194" max="8194" width="33.7109375" customWidth="1"/>
    <col min="8195" max="8195" width="27.42578125" customWidth="1"/>
    <col min="8196" max="8196" width="17" customWidth="1"/>
    <col min="8197" max="8197" width="14.28515625" customWidth="1"/>
    <col min="8198" max="8198" width="11.7109375" customWidth="1"/>
    <col min="8199" max="8199" width="12.85546875" bestFit="1" customWidth="1"/>
    <col min="8200" max="8200" width="17.42578125" customWidth="1"/>
    <col min="8201" max="8201" width="38" customWidth="1"/>
    <col min="8202" max="8202" width="28.5703125" customWidth="1"/>
    <col min="8203" max="8203" width="15.42578125" bestFit="1" customWidth="1"/>
    <col min="8204" max="8204" width="26.5703125" customWidth="1"/>
    <col min="8205" max="8205" width="17.140625" customWidth="1"/>
    <col min="8207" max="8207" width="9.140625" customWidth="1"/>
    <col min="8208" max="8208" width="13.7109375" customWidth="1"/>
    <col min="8209" max="8209" width="20" bestFit="1" customWidth="1"/>
    <col min="8210" max="8210" width="35.5703125" customWidth="1"/>
    <col min="8211" max="8211" width="26.42578125" bestFit="1" customWidth="1"/>
    <col min="8212" max="8212" width="44.140625" customWidth="1"/>
    <col min="8445" max="8445" width="2" customWidth="1"/>
    <col min="8446" max="8446" width="3.5703125" bestFit="1" customWidth="1"/>
    <col min="8447" max="8447" width="14.85546875" bestFit="1" customWidth="1"/>
    <col min="8448" max="8448" width="10.5703125" bestFit="1" customWidth="1"/>
    <col min="8449" max="8449" width="33.42578125" bestFit="1" customWidth="1"/>
    <col min="8450" max="8450" width="33.7109375" customWidth="1"/>
    <col min="8451" max="8451" width="27.42578125" customWidth="1"/>
    <col min="8452" max="8452" width="17" customWidth="1"/>
    <col min="8453" max="8453" width="14.28515625" customWidth="1"/>
    <col min="8454" max="8454" width="11.7109375" customWidth="1"/>
    <col min="8455" max="8455" width="12.85546875" bestFit="1" customWidth="1"/>
    <col min="8456" max="8456" width="17.42578125" customWidth="1"/>
    <col min="8457" max="8457" width="38" customWidth="1"/>
    <col min="8458" max="8458" width="28.5703125" customWidth="1"/>
    <col min="8459" max="8459" width="15.42578125" bestFit="1" customWidth="1"/>
    <col min="8460" max="8460" width="26.5703125" customWidth="1"/>
    <col min="8461" max="8461" width="17.140625" customWidth="1"/>
    <col min="8463" max="8463" width="9.140625" customWidth="1"/>
    <col min="8464" max="8464" width="13.7109375" customWidth="1"/>
    <col min="8465" max="8465" width="20" bestFit="1" customWidth="1"/>
    <col min="8466" max="8466" width="35.5703125" customWidth="1"/>
    <col min="8467" max="8467" width="26.42578125" bestFit="1" customWidth="1"/>
    <col min="8468" max="8468" width="44.140625" customWidth="1"/>
    <col min="8701" max="8701" width="2" customWidth="1"/>
    <col min="8702" max="8702" width="3.5703125" bestFit="1" customWidth="1"/>
    <col min="8703" max="8703" width="14.85546875" bestFit="1" customWidth="1"/>
    <col min="8704" max="8704" width="10.5703125" bestFit="1" customWidth="1"/>
    <col min="8705" max="8705" width="33.42578125" bestFit="1" customWidth="1"/>
    <col min="8706" max="8706" width="33.7109375" customWidth="1"/>
    <col min="8707" max="8707" width="27.42578125" customWidth="1"/>
    <col min="8708" max="8708" width="17" customWidth="1"/>
    <col min="8709" max="8709" width="14.28515625" customWidth="1"/>
    <col min="8710" max="8710" width="11.7109375" customWidth="1"/>
    <col min="8711" max="8711" width="12.85546875" bestFit="1" customWidth="1"/>
    <col min="8712" max="8712" width="17.42578125" customWidth="1"/>
    <col min="8713" max="8713" width="38" customWidth="1"/>
    <col min="8714" max="8714" width="28.5703125" customWidth="1"/>
    <col min="8715" max="8715" width="15.42578125" bestFit="1" customWidth="1"/>
    <col min="8716" max="8716" width="26.5703125" customWidth="1"/>
    <col min="8717" max="8717" width="17.140625" customWidth="1"/>
    <col min="8719" max="8719" width="9.140625" customWidth="1"/>
    <col min="8720" max="8720" width="13.7109375" customWidth="1"/>
    <col min="8721" max="8721" width="20" bestFit="1" customWidth="1"/>
    <col min="8722" max="8722" width="35.5703125" customWidth="1"/>
    <col min="8723" max="8723" width="26.42578125" bestFit="1" customWidth="1"/>
    <col min="8724" max="8724" width="44.140625" customWidth="1"/>
    <col min="8957" max="8957" width="2" customWidth="1"/>
    <col min="8958" max="8958" width="3.5703125" bestFit="1" customWidth="1"/>
    <col min="8959" max="8959" width="14.85546875" bestFit="1" customWidth="1"/>
    <col min="8960" max="8960" width="10.5703125" bestFit="1" customWidth="1"/>
    <col min="8961" max="8961" width="33.42578125" bestFit="1" customWidth="1"/>
    <col min="8962" max="8962" width="33.7109375" customWidth="1"/>
    <col min="8963" max="8963" width="27.42578125" customWidth="1"/>
    <col min="8964" max="8964" width="17" customWidth="1"/>
    <col min="8965" max="8965" width="14.28515625" customWidth="1"/>
    <col min="8966" max="8966" width="11.7109375" customWidth="1"/>
    <col min="8967" max="8967" width="12.85546875" bestFit="1" customWidth="1"/>
    <col min="8968" max="8968" width="17.42578125" customWidth="1"/>
    <col min="8969" max="8969" width="38" customWidth="1"/>
    <col min="8970" max="8970" width="28.5703125" customWidth="1"/>
    <col min="8971" max="8971" width="15.42578125" bestFit="1" customWidth="1"/>
    <col min="8972" max="8972" width="26.5703125" customWidth="1"/>
    <col min="8973" max="8973" width="17.140625" customWidth="1"/>
    <col min="8975" max="8975" width="9.140625" customWidth="1"/>
    <col min="8976" max="8976" width="13.7109375" customWidth="1"/>
    <col min="8977" max="8977" width="20" bestFit="1" customWidth="1"/>
    <col min="8978" max="8978" width="35.5703125" customWidth="1"/>
    <col min="8979" max="8979" width="26.42578125" bestFit="1" customWidth="1"/>
    <col min="8980" max="8980" width="44.140625" customWidth="1"/>
    <col min="9213" max="9213" width="2" customWidth="1"/>
    <col min="9214" max="9214" width="3.5703125" bestFit="1" customWidth="1"/>
    <col min="9215" max="9215" width="14.85546875" bestFit="1" customWidth="1"/>
    <col min="9216" max="9216" width="10.5703125" bestFit="1" customWidth="1"/>
    <col min="9217" max="9217" width="33.42578125" bestFit="1" customWidth="1"/>
    <col min="9218" max="9218" width="33.7109375" customWidth="1"/>
    <col min="9219" max="9219" width="27.42578125" customWidth="1"/>
    <col min="9220" max="9220" width="17" customWidth="1"/>
    <col min="9221" max="9221" width="14.28515625" customWidth="1"/>
    <col min="9222" max="9222" width="11.7109375" customWidth="1"/>
    <col min="9223" max="9223" width="12.85546875" bestFit="1" customWidth="1"/>
    <col min="9224" max="9224" width="17.42578125" customWidth="1"/>
    <col min="9225" max="9225" width="38" customWidth="1"/>
    <col min="9226" max="9226" width="28.5703125" customWidth="1"/>
    <col min="9227" max="9227" width="15.42578125" bestFit="1" customWidth="1"/>
    <col min="9228" max="9228" width="26.5703125" customWidth="1"/>
    <col min="9229" max="9229" width="17.140625" customWidth="1"/>
    <col min="9231" max="9231" width="9.140625" customWidth="1"/>
    <col min="9232" max="9232" width="13.7109375" customWidth="1"/>
    <col min="9233" max="9233" width="20" bestFit="1" customWidth="1"/>
    <col min="9234" max="9234" width="35.5703125" customWidth="1"/>
    <col min="9235" max="9235" width="26.42578125" bestFit="1" customWidth="1"/>
    <col min="9236" max="9236" width="44.140625" customWidth="1"/>
    <col min="9469" max="9469" width="2" customWidth="1"/>
    <col min="9470" max="9470" width="3.5703125" bestFit="1" customWidth="1"/>
    <col min="9471" max="9471" width="14.85546875" bestFit="1" customWidth="1"/>
    <col min="9472" max="9472" width="10.5703125" bestFit="1" customWidth="1"/>
    <col min="9473" max="9473" width="33.42578125" bestFit="1" customWidth="1"/>
    <col min="9474" max="9474" width="33.7109375" customWidth="1"/>
    <col min="9475" max="9475" width="27.42578125" customWidth="1"/>
    <col min="9476" max="9476" width="17" customWidth="1"/>
    <col min="9477" max="9477" width="14.28515625" customWidth="1"/>
    <col min="9478" max="9478" width="11.7109375" customWidth="1"/>
    <col min="9479" max="9479" width="12.85546875" bestFit="1" customWidth="1"/>
    <col min="9480" max="9480" width="17.42578125" customWidth="1"/>
    <col min="9481" max="9481" width="38" customWidth="1"/>
    <col min="9482" max="9482" width="28.5703125" customWidth="1"/>
    <col min="9483" max="9483" width="15.42578125" bestFit="1" customWidth="1"/>
    <col min="9484" max="9484" width="26.5703125" customWidth="1"/>
    <col min="9485" max="9485" width="17.140625" customWidth="1"/>
    <col min="9487" max="9487" width="9.140625" customWidth="1"/>
    <col min="9488" max="9488" width="13.7109375" customWidth="1"/>
    <col min="9489" max="9489" width="20" bestFit="1" customWidth="1"/>
    <col min="9490" max="9490" width="35.5703125" customWidth="1"/>
    <col min="9491" max="9491" width="26.42578125" bestFit="1" customWidth="1"/>
    <col min="9492" max="9492" width="44.140625" customWidth="1"/>
    <col min="9725" max="9725" width="2" customWidth="1"/>
    <col min="9726" max="9726" width="3.5703125" bestFit="1" customWidth="1"/>
    <col min="9727" max="9727" width="14.85546875" bestFit="1" customWidth="1"/>
    <col min="9728" max="9728" width="10.5703125" bestFit="1" customWidth="1"/>
    <col min="9729" max="9729" width="33.42578125" bestFit="1" customWidth="1"/>
    <col min="9730" max="9730" width="33.7109375" customWidth="1"/>
    <col min="9731" max="9731" width="27.42578125" customWidth="1"/>
    <col min="9732" max="9732" width="17" customWidth="1"/>
    <col min="9733" max="9733" width="14.28515625" customWidth="1"/>
    <col min="9734" max="9734" width="11.7109375" customWidth="1"/>
    <col min="9735" max="9735" width="12.85546875" bestFit="1" customWidth="1"/>
    <col min="9736" max="9736" width="17.42578125" customWidth="1"/>
    <col min="9737" max="9737" width="38" customWidth="1"/>
    <col min="9738" max="9738" width="28.5703125" customWidth="1"/>
    <col min="9739" max="9739" width="15.42578125" bestFit="1" customWidth="1"/>
    <col min="9740" max="9740" width="26.5703125" customWidth="1"/>
    <col min="9741" max="9741" width="17.140625" customWidth="1"/>
    <col min="9743" max="9743" width="9.140625" customWidth="1"/>
    <col min="9744" max="9744" width="13.7109375" customWidth="1"/>
    <col min="9745" max="9745" width="20" bestFit="1" customWidth="1"/>
    <col min="9746" max="9746" width="35.5703125" customWidth="1"/>
    <col min="9747" max="9747" width="26.42578125" bestFit="1" customWidth="1"/>
    <col min="9748" max="9748" width="44.140625" customWidth="1"/>
    <col min="9981" max="9981" width="2" customWidth="1"/>
    <col min="9982" max="9982" width="3.5703125" bestFit="1" customWidth="1"/>
    <col min="9983" max="9983" width="14.85546875" bestFit="1" customWidth="1"/>
    <col min="9984" max="9984" width="10.5703125" bestFit="1" customWidth="1"/>
    <col min="9985" max="9985" width="33.42578125" bestFit="1" customWidth="1"/>
    <col min="9986" max="9986" width="33.7109375" customWidth="1"/>
    <col min="9987" max="9987" width="27.42578125" customWidth="1"/>
    <col min="9988" max="9988" width="17" customWidth="1"/>
    <col min="9989" max="9989" width="14.28515625" customWidth="1"/>
    <col min="9990" max="9990" width="11.7109375" customWidth="1"/>
    <col min="9991" max="9991" width="12.85546875" bestFit="1" customWidth="1"/>
    <col min="9992" max="9992" width="17.42578125" customWidth="1"/>
    <col min="9993" max="9993" width="38" customWidth="1"/>
    <col min="9994" max="9994" width="28.5703125" customWidth="1"/>
    <col min="9995" max="9995" width="15.42578125" bestFit="1" customWidth="1"/>
    <col min="9996" max="9996" width="26.5703125" customWidth="1"/>
    <col min="9997" max="9997" width="17.140625" customWidth="1"/>
    <col min="9999" max="9999" width="9.140625" customWidth="1"/>
    <col min="10000" max="10000" width="13.7109375" customWidth="1"/>
    <col min="10001" max="10001" width="20" bestFit="1" customWidth="1"/>
    <col min="10002" max="10002" width="35.5703125" customWidth="1"/>
    <col min="10003" max="10003" width="26.42578125" bestFit="1" customWidth="1"/>
    <col min="10004" max="10004" width="44.140625" customWidth="1"/>
    <col min="10237" max="10237" width="2" customWidth="1"/>
    <col min="10238" max="10238" width="3.5703125" bestFit="1" customWidth="1"/>
    <col min="10239" max="10239" width="14.85546875" bestFit="1" customWidth="1"/>
    <col min="10240" max="10240" width="10.5703125" bestFit="1" customWidth="1"/>
    <col min="10241" max="10241" width="33.42578125" bestFit="1" customWidth="1"/>
    <col min="10242" max="10242" width="33.7109375" customWidth="1"/>
    <col min="10243" max="10243" width="27.42578125" customWidth="1"/>
    <col min="10244" max="10244" width="17" customWidth="1"/>
    <col min="10245" max="10245" width="14.28515625" customWidth="1"/>
    <col min="10246" max="10246" width="11.7109375" customWidth="1"/>
    <col min="10247" max="10247" width="12.85546875" bestFit="1" customWidth="1"/>
    <col min="10248" max="10248" width="17.42578125" customWidth="1"/>
    <col min="10249" max="10249" width="38" customWidth="1"/>
    <col min="10250" max="10250" width="28.5703125" customWidth="1"/>
    <col min="10251" max="10251" width="15.42578125" bestFit="1" customWidth="1"/>
    <col min="10252" max="10252" width="26.5703125" customWidth="1"/>
    <col min="10253" max="10253" width="17.140625" customWidth="1"/>
    <col min="10255" max="10255" width="9.140625" customWidth="1"/>
    <col min="10256" max="10256" width="13.7109375" customWidth="1"/>
    <col min="10257" max="10257" width="20" bestFit="1" customWidth="1"/>
    <col min="10258" max="10258" width="35.5703125" customWidth="1"/>
    <col min="10259" max="10259" width="26.42578125" bestFit="1" customWidth="1"/>
    <col min="10260" max="10260" width="44.140625" customWidth="1"/>
    <col min="10493" max="10493" width="2" customWidth="1"/>
    <col min="10494" max="10494" width="3.5703125" bestFit="1" customWidth="1"/>
    <col min="10495" max="10495" width="14.85546875" bestFit="1" customWidth="1"/>
    <col min="10496" max="10496" width="10.5703125" bestFit="1" customWidth="1"/>
    <col min="10497" max="10497" width="33.42578125" bestFit="1" customWidth="1"/>
    <col min="10498" max="10498" width="33.7109375" customWidth="1"/>
    <col min="10499" max="10499" width="27.42578125" customWidth="1"/>
    <col min="10500" max="10500" width="17" customWidth="1"/>
    <col min="10501" max="10501" width="14.28515625" customWidth="1"/>
    <col min="10502" max="10502" width="11.7109375" customWidth="1"/>
    <col min="10503" max="10503" width="12.85546875" bestFit="1" customWidth="1"/>
    <col min="10504" max="10504" width="17.42578125" customWidth="1"/>
    <col min="10505" max="10505" width="38" customWidth="1"/>
    <col min="10506" max="10506" width="28.5703125" customWidth="1"/>
    <col min="10507" max="10507" width="15.42578125" bestFit="1" customWidth="1"/>
    <col min="10508" max="10508" width="26.5703125" customWidth="1"/>
    <col min="10509" max="10509" width="17.140625" customWidth="1"/>
    <col min="10511" max="10511" width="9.140625" customWidth="1"/>
    <col min="10512" max="10512" width="13.7109375" customWidth="1"/>
    <col min="10513" max="10513" width="20" bestFit="1" customWidth="1"/>
    <col min="10514" max="10514" width="35.5703125" customWidth="1"/>
    <col min="10515" max="10515" width="26.42578125" bestFit="1" customWidth="1"/>
    <col min="10516" max="10516" width="44.140625" customWidth="1"/>
    <col min="10749" max="10749" width="2" customWidth="1"/>
    <col min="10750" max="10750" width="3.5703125" bestFit="1" customWidth="1"/>
    <col min="10751" max="10751" width="14.85546875" bestFit="1" customWidth="1"/>
    <col min="10752" max="10752" width="10.5703125" bestFit="1" customWidth="1"/>
    <col min="10753" max="10753" width="33.42578125" bestFit="1" customWidth="1"/>
    <col min="10754" max="10754" width="33.7109375" customWidth="1"/>
    <col min="10755" max="10755" width="27.42578125" customWidth="1"/>
    <col min="10756" max="10756" width="17" customWidth="1"/>
    <col min="10757" max="10757" width="14.28515625" customWidth="1"/>
    <col min="10758" max="10758" width="11.7109375" customWidth="1"/>
    <col min="10759" max="10759" width="12.85546875" bestFit="1" customWidth="1"/>
    <col min="10760" max="10760" width="17.42578125" customWidth="1"/>
    <col min="10761" max="10761" width="38" customWidth="1"/>
    <col min="10762" max="10762" width="28.5703125" customWidth="1"/>
    <col min="10763" max="10763" width="15.42578125" bestFit="1" customWidth="1"/>
    <col min="10764" max="10764" width="26.5703125" customWidth="1"/>
    <col min="10765" max="10765" width="17.140625" customWidth="1"/>
    <col min="10767" max="10767" width="9.140625" customWidth="1"/>
    <col min="10768" max="10768" width="13.7109375" customWidth="1"/>
    <col min="10769" max="10769" width="20" bestFit="1" customWidth="1"/>
    <col min="10770" max="10770" width="35.5703125" customWidth="1"/>
    <col min="10771" max="10771" width="26.42578125" bestFit="1" customWidth="1"/>
    <col min="10772" max="10772" width="44.140625" customWidth="1"/>
    <col min="11005" max="11005" width="2" customWidth="1"/>
    <col min="11006" max="11006" width="3.5703125" bestFit="1" customWidth="1"/>
    <col min="11007" max="11007" width="14.85546875" bestFit="1" customWidth="1"/>
    <col min="11008" max="11008" width="10.5703125" bestFit="1" customWidth="1"/>
    <col min="11009" max="11009" width="33.42578125" bestFit="1" customWidth="1"/>
    <col min="11010" max="11010" width="33.7109375" customWidth="1"/>
    <col min="11011" max="11011" width="27.42578125" customWidth="1"/>
    <col min="11012" max="11012" width="17" customWidth="1"/>
    <col min="11013" max="11013" width="14.28515625" customWidth="1"/>
    <col min="11014" max="11014" width="11.7109375" customWidth="1"/>
    <col min="11015" max="11015" width="12.85546875" bestFit="1" customWidth="1"/>
    <col min="11016" max="11016" width="17.42578125" customWidth="1"/>
    <col min="11017" max="11017" width="38" customWidth="1"/>
    <col min="11018" max="11018" width="28.5703125" customWidth="1"/>
    <col min="11019" max="11019" width="15.42578125" bestFit="1" customWidth="1"/>
    <col min="11020" max="11020" width="26.5703125" customWidth="1"/>
    <col min="11021" max="11021" width="17.140625" customWidth="1"/>
    <col min="11023" max="11023" width="9.140625" customWidth="1"/>
    <col min="11024" max="11024" width="13.7109375" customWidth="1"/>
    <col min="11025" max="11025" width="20" bestFit="1" customWidth="1"/>
    <col min="11026" max="11026" width="35.5703125" customWidth="1"/>
    <col min="11027" max="11027" width="26.42578125" bestFit="1" customWidth="1"/>
    <col min="11028" max="11028" width="44.140625" customWidth="1"/>
    <col min="11261" max="11261" width="2" customWidth="1"/>
    <col min="11262" max="11262" width="3.5703125" bestFit="1" customWidth="1"/>
    <col min="11263" max="11263" width="14.85546875" bestFit="1" customWidth="1"/>
    <col min="11264" max="11264" width="10.5703125" bestFit="1" customWidth="1"/>
    <col min="11265" max="11265" width="33.42578125" bestFit="1" customWidth="1"/>
    <col min="11266" max="11266" width="33.7109375" customWidth="1"/>
    <col min="11267" max="11267" width="27.42578125" customWidth="1"/>
    <col min="11268" max="11268" width="17" customWidth="1"/>
    <col min="11269" max="11269" width="14.28515625" customWidth="1"/>
    <col min="11270" max="11270" width="11.7109375" customWidth="1"/>
    <col min="11271" max="11271" width="12.85546875" bestFit="1" customWidth="1"/>
    <col min="11272" max="11272" width="17.42578125" customWidth="1"/>
    <col min="11273" max="11273" width="38" customWidth="1"/>
    <col min="11274" max="11274" width="28.5703125" customWidth="1"/>
    <col min="11275" max="11275" width="15.42578125" bestFit="1" customWidth="1"/>
    <col min="11276" max="11276" width="26.5703125" customWidth="1"/>
    <col min="11277" max="11277" width="17.140625" customWidth="1"/>
    <col min="11279" max="11279" width="9.140625" customWidth="1"/>
    <col min="11280" max="11280" width="13.7109375" customWidth="1"/>
    <col min="11281" max="11281" width="20" bestFit="1" customWidth="1"/>
    <col min="11282" max="11282" width="35.5703125" customWidth="1"/>
    <col min="11283" max="11283" width="26.42578125" bestFit="1" customWidth="1"/>
    <col min="11284" max="11284" width="44.140625" customWidth="1"/>
    <col min="11517" max="11517" width="2" customWidth="1"/>
    <col min="11518" max="11518" width="3.5703125" bestFit="1" customWidth="1"/>
    <col min="11519" max="11519" width="14.85546875" bestFit="1" customWidth="1"/>
    <col min="11520" max="11520" width="10.5703125" bestFit="1" customWidth="1"/>
    <col min="11521" max="11521" width="33.42578125" bestFit="1" customWidth="1"/>
    <col min="11522" max="11522" width="33.7109375" customWidth="1"/>
    <col min="11523" max="11523" width="27.42578125" customWidth="1"/>
    <col min="11524" max="11524" width="17" customWidth="1"/>
    <col min="11525" max="11525" width="14.28515625" customWidth="1"/>
    <col min="11526" max="11526" width="11.7109375" customWidth="1"/>
    <col min="11527" max="11527" width="12.85546875" bestFit="1" customWidth="1"/>
    <col min="11528" max="11528" width="17.42578125" customWidth="1"/>
    <col min="11529" max="11529" width="38" customWidth="1"/>
    <col min="11530" max="11530" width="28.5703125" customWidth="1"/>
    <col min="11531" max="11531" width="15.42578125" bestFit="1" customWidth="1"/>
    <col min="11532" max="11532" width="26.5703125" customWidth="1"/>
    <col min="11533" max="11533" width="17.140625" customWidth="1"/>
    <col min="11535" max="11535" width="9.140625" customWidth="1"/>
    <col min="11536" max="11536" width="13.7109375" customWidth="1"/>
    <col min="11537" max="11537" width="20" bestFit="1" customWidth="1"/>
    <col min="11538" max="11538" width="35.5703125" customWidth="1"/>
    <col min="11539" max="11539" width="26.42578125" bestFit="1" customWidth="1"/>
    <col min="11540" max="11540" width="44.140625" customWidth="1"/>
    <col min="11773" max="11773" width="2" customWidth="1"/>
    <col min="11774" max="11774" width="3.5703125" bestFit="1" customWidth="1"/>
    <col min="11775" max="11775" width="14.85546875" bestFit="1" customWidth="1"/>
    <col min="11776" max="11776" width="10.5703125" bestFit="1" customWidth="1"/>
    <col min="11777" max="11777" width="33.42578125" bestFit="1" customWidth="1"/>
    <col min="11778" max="11778" width="33.7109375" customWidth="1"/>
    <col min="11779" max="11779" width="27.42578125" customWidth="1"/>
    <col min="11780" max="11780" width="17" customWidth="1"/>
    <col min="11781" max="11781" width="14.28515625" customWidth="1"/>
    <col min="11782" max="11782" width="11.7109375" customWidth="1"/>
    <col min="11783" max="11783" width="12.85546875" bestFit="1" customWidth="1"/>
    <col min="11784" max="11784" width="17.42578125" customWidth="1"/>
    <col min="11785" max="11785" width="38" customWidth="1"/>
    <col min="11786" max="11786" width="28.5703125" customWidth="1"/>
    <col min="11787" max="11787" width="15.42578125" bestFit="1" customWidth="1"/>
    <col min="11788" max="11788" width="26.5703125" customWidth="1"/>
    <col min="11789" max="11789" width="17.140625" customWidth="1"/>
    <col min="11791" max="11791" width="9.140625" customWidth="1"/>
    <col min="11792" max="11792" width="13.7109375" customWidth="1"/>
    <col min="11793" max="11793" width="20" bestFit="1" customWidth="1"/>
    <col min="11794" max="11794" width="35.5703125" customWidth="1"/>
    <col min="11795" max="11795" width="26.42578125" bestFit="1" customWidth="1"/>
    <col min="11796" max="11796" width="44.140625" customWidth="1"/>
    <col min="12029" max="12029" width="2" customWidth="1"/>
    <col min="12030" max="12030" width="3.5703125" bestFit="1" customWidth="1"/>
    <col min="12031" max="12031" width="14.85546875" bestFit="1" customWidth="1"/>
    <col min="12032" max="12032" width="10.5703125" bestFit="1" customWidth="1"/>
    <col min="12033" max="12033" width="33.42578125" bestFit="1" customWidth="1"/>
    <col min="12034" max="12034" width="33.7109375" customWidth="1"/>
    <col min="12035" max="12035" width="27.42578125" customWidth="1"/>
    <col min="12036" max="12036" width="17" customWidth="1"/>
    <col min="12037" max="12037" width="14.28515625" customWidth="1"/>
    <col min="12038" max="12038" width="11.7109375" customWidth="1"/>
    <col min="12039" max="12039" width="12.85546875" bestFit="1" customWidth="1"/>
    <col min="12040" max="12040" width="17.42578125" customWidth="1"/>
    <col min="12041" max="12041" width="38" customWidth="1"/>
    <col min="12042" max="12042" width="28.5703125" customWidth="1"/>
    <col min="12043" max="12043" width="15.42578125" bestFit="1" customWidth="1"/>
    <col min="12044" max="12044" width="26.5703125" customWidth="1"/>
    <col min="12045" max="12045" width="17.140625" customWidth="1"/>
    <col min="12047" max="12047" width="9.140625" customWidth="1"/>
    <col min="12048" max="12048" width="13.7109375" customWidth="1"/>
    <col min="12049" max="12049" width="20" bestFit="1" customWidth="1"/>
    <col min="12050" max="12050" width="35.5703125" customWidth="1"/>
    <col min="12051" max="12051" width="26.42578125" bestFit="1" customWidth="1"/>
    <col min="12052" max="12052" width="44.140625" customWidth="1"/>
    <col min="12285" max="12285" width="2" customWidth="1"/>
    <col min="12286" max="12286" width="3.5703125" bestFit="1" customWidth="1"/>
    <col min="12287" max="12287" width="14.85546875" bestFit="1" customWidth="1"/>
    <col min="12288" max="12288" width="10.5703125" bestFit="1" customWidth="1"/>
    <col min="12289" max="12289" width="33.42578125" bestFit="1" customWidth="1"/>
    <col min="12290" max="12290" width="33.7109375" customWidth="1"/>
    <col min="12291" max="12291" width="27.42578125" customWidth="1"/>
    <col min="12292" max="12292" width="17" customWidth="1"/>
    <col min="12293" max="12293" width="14.28515625" customWidth="1"/>
    <col min="12294" max="12294" width="11.7109375" customWidth="1"/>
    <col min="12295" max="12295" width="12.85546875" bestFit="1" customWidth="1"/>
    <col min="12296" max="12296" width="17.42578125" customWidth="1"/>
    <col min="12297" max="12297" width="38" customWidth="1"/>
    <col min="12298" max="12298" width="28.5703125" customWidth="1"/>
    <col min="12299" max="12299" width="15.42578125" bestFit="1" customWidth="1"/>
    <col min="12300" max="12300" width="26.5703125" customWidth="1"/>
    <col min="12301" max="12301" width="17.140625" customWidth="1"/>
    <col min="12303" max="12303" width="9.140625" customWidth="1"/>
    <col min="12304" max="12304" width="13.7109375" customWidth="1"/>
    <col min="12305" max="12305" width="20" bestFit="1" customWidth="1"/>
    <col min="12306" max="12306" width="35.5703125" customWidth="1"/>
    <col min="12307" max="12307" width="26.42578125" bestFit="1" customWidth="1"/>
    <col min="12308" max="12308" width="44.140625" customWidth="1"/>
    <col min="12541" max="12541" width="2" customWidth="1"/>
    <col min="12542" max="12542" width="3.5703125" bestFit="1" customWidth="1"/>
    <col min="12543" max="12543" width="14.85546875" bestFit="1" customWidth="1"/>
    <col min="12544" max="12544" width="10.5703125" bestFit="1" customWidth="1"/>
    <col min="12545" max="12545" width="33.42578125" bestFit="1" customWidth="1"/>
    <col min="12546" max="12546" width="33.7109375" customWidth="1"/>
    <col min="12547" max="12547" width="27.42578125" customWidth="1"/>
    <col min="12548" max="12548" width="17" customWidth="1"/>
    <col min="12549" max="12549" width="14.28515625" customWidth="1"/>
    <col min="12550" max="12550" width="11.7109375" customWidth="1"/>
    <col min="12551" max="12551" width="12.85546875" bestFit="1" customWidth="1"/>
    <col min="12552" max="12552" width="17.42578125" customWidth="1"/>
    <col min="12553" max="12553" width="38" customWidth="1"/>
    <col min="12554" max="12554" width="28.5703125" customWidth="1"/>
    <col min="12555" max="12555" width="15.42578125" bestFit="1" customWidth="1"/>
    <col min="12556" max="12556" width="26.5703125" customWidth="1"/>
    <col min="12557" max="12557" width="17.140625" customWidth="1"/>
    <col min="12559" max="12559" width="9.140625" customWidth="1"/>
    <col min="12560" max="12560" width="13.7109375" customWidth="1"/>
    <col min="12561" max="12561" width="20" bestFit="1" customWidth="1"/>
    <col min="12562" max="12562" width="35.5703125" customWidth="1"/>
    <col min="12563" max="12563" width="26.42578125" bestFit="1" customWidth="1"/>
    <col min="12564" max="12564" width="44.140625" customWidth="1"/>
    <col min="12797" max="12797" width="2" customWidth="1"/>
    <col min="12798" max="12798" width="3.5703125" bestFit="1" customWidth="1"/>
    <col min="12799" max="12799" width="14.85546875" bestFit="1" customWidth="1"/>
    <col min="12800" max="12800" width="10.5703125" bestFit="1" customWidth="1"/>
    <col min="12801" max="12801" width="33.42578125" bestFit="1" customWidth="1"/>
    <col min="12802" max="12802" width="33.7109375" customWidth="1"/>
    <col min="12803" max="12803" width="27.42578125" customWidth="1"/>
    <col min="12804" max="12804" width="17" customWidth="1"/>
    <col min="12805" max="12805" width="14.28515625" customWidth="1"/>
    <col min="12806" max="12806" width="11.7109375" customWidth="1"/>
    <col min="12807" max="12807" width="12.85546875" bestFit="1" customWidth="1"/>
    <col min="12808" max="12808" width="17.42578125" customWidth="1"/>
    <col min="12809" max="12809" width="38" customWidth="1"/>
    <col min="12810" max="12810" width="28.5703125" customWidth="1"/>
    <col min="12811" max="12811" width="15.42578125" bestFit="1" customWidth="1"/>
    <col min="12812" max="12812" width="26.5703125" customWidth="1"/>
    <col min="12813" max="12813" width="17.140625" customWidth="1"/>
    <col min="12815" max="12815" width="9.140625" customWidth="1"/>
    <col min="12816" max="12816" width="13.7109375" customWidth="1"/>
    <col min="12817" max="12817" width="20" bestFit="1" customWidth="1"/>
    <col min="12818" max="12818" width="35.5703125" customWidth="1"/>
    <col min="12819" max="12819" width="26.42578125" bestFit="1" customWidth="1"/>
    <col min="12820" max="12820" width="44.140625" customWidth="1"/>
    <col min="13053" max="13053" width="2" customWidth="1"/>
    <col min="13054" max="13054" width="3.5703125" bestFit="1" customWidth="1"/>
    <col min="13055" max="13055" width="14.85546875" bestFit="1" customWidth="1"/>
    <col min="13056" max="13056" width="10.5703125" bestFit="1" customWidth="1"/>
    <col min="13057" max="13057" width="33.42578125" bestFit="1" customWidth="1"/>
    <col min="13058" max="13058" width="33.7109375" customWidth="1"/>
    <col min="13059" max="13059" width="27.42578125" customWidth="1"/>
    <col min="13060" max="13060" width="17" customWidth="1"/>
    <col min="13061" max="13061" width="14.28515625" customWidth="1"/>
    <col min="13062" max="13062" width="11.7109375" customWidth="1"/>
    <col min="13063" max="13063" width="12.85546875" bestFit="1" customWidth="1"/>
    <col min="13064" max="13064" width="17.42578125" customWidth="1"/>
    <col min="13065" max="13065" width="38" customWidth="1"/>
    <col min="13066" max="13066" width="28.5703125" customWidth="1"/>
    <col min="13067" max="13067" width="15.42578125" bestFit="1" customWidth="1"/>
    <col min="13068" max="13068" width="26.5703125" customWidth="1"/>
    <col min="13069" max="13069" width="17.140625" customWidth="1"/>
    <col min="13071" max="13071" width="9.140625" customWidth="1"/>
    <col min="13072" max="13072" width="13.7109375" customWidth="1"/>
    <col min="13073" max="13073" width="20" bestFit="1" customWidth="1"/>
    <col min="13074" max="13074" width="35.5703125" customWidth="1"/>
    <col min="13075" max="13075" width="26.42578125" bestFit="1" customWidth="1"/>
    <col min="13076" max="13076" width="44.140625" customWidth="1"/>
    <col min="13309" max="13309" width="2" customWidth="1"/>
    <col min="13310" max="13310" width="3.5703125" bestFit="1" customWidth="1"/>
    <col min="13311" max="13311" width="14.85546875" bestFit="1" customWidth="1"/>
    <col min="13312" max="13312" width="10.5703125" bestFit="1" customWidth="1"/>
    <col min="13313" max="13313" width="33.42578125" bestFit="1" customWidth="1"/>
    <col min="13314" max="13314" width="33.7109375" customWidth="1"/>
    <col min="13315" max="13315" width="27.42578125" customWidth="1"/>
    <col min="13316" max="13316" width="17" customWidth="1"/>
    <col min="13317" max="13317" width="14.28515625" customWidth="1"/>
    <col min="13318" max="13318" width="11.7109375" customWidth="1"/>
    <col min="13319" max="13319" width="12.85546875" bestFit="1" customWidth="1"/>
    <col min="13320" max="13320" width="17.42578125" customWidth="1"/>
    <col min="13321" max="13321" width="38" customWidth="1"/>
    <col min="13322" max="13322" width="28.5703125" customWidth="1"/>
    <col min="13323" max="13323" width="15.42578125" bestFit="1" customWidth="1"/>
    <col min="13324" max="13324" width="26.5703125" customWidth="1"/>
    <col min="13325" max="13325" width="17.140625" customWidth="1"/>
    <col min="13327" max="13327" width="9.140625" customWidth="1"/>
    <col min="13328" max="13328" width="13.7109375" customWidth="1"/>
    <col min="13329" max="13329" width="20" bestFit="1" customWidth="1"/>
    <col min="13330" max="13330" width="35.5703125" customWidth="1"/>
    <col min="13331" max="13331" width="26.42578125" bestFit="1" customWidth="1"/>
    <col min="13332" max="13332" width="44.140625" customWidth="1"/>
    <col min="13565" max="13565" width="2" customWidth="1"/>
    <col min="13566" max="13566" width="3.5703125" bestFit="1" customWidth="1"/>
    <col min="13567" max="13567" width="14.85546875" bestFit="1" customWidth="1"/>
    <col min="13568" max="13568" width="10.5703125" bestFit="1" customWidth="1"/>
    <col min="13569" max="13569" width="33.42578125" bestFit="1" customWidth="1"/>
    <col min="13570" max="13570" width="33.7109375" customWidth="1"/>
    <col min="13571" max="13571" width="27.42578125" customWidth="1"/>
    <col min="13572" max="13572" width="17" customWidth="1"/>
    <col min="13573" max="13573" width="14.28515625" customWidth="1"/>
    <col min="13574" max="13574" width="11.7109375" customWidth="1"/>
    <col min="13575" max="13575" width="12.85546875" bestFit="1" customWidth="1"/>
    <col min="13576" max="13576" width="17.42578125" customWidth="1"/>
    <col min="13577" max="13577" width="38" customWidth="1"/>
    <col min="13578" max="13578" width="28.5703125" customWidth="1"/>
    <col min="13579" max="13579" width="15.42578125" bestFit="1" customWidth="1"/>
    <col min="13580" max="13580" width="26.5703125" customWidth="1"/>
    <col min="13581" max="13581" width="17.140625" customWidth="1"/>
    <col min="13583" max="13583" width="9.140625" customWidth="1"/>
    <col min="13584" max="13584" width="13.7109375" customWidth="1"/>
    <col min="13585" max="13585" width="20" bestFit="1" customWidth="1"/>
    <col min="13586" max="13586" width="35.5703125" customWidth="1"/>
    <col min="13587" max="13587" width="26.42578125" bestFit="1" customWidth="1"/>
    <col min="13588" max="13588" width="44.140625" customWidth="1"/>
    <col min="13821" max="13821" width="2" customWidth="1"/>
    <col min="13822" max="13822" width="3.5703125" bestFit="1" customWidth="1"/>
    <col min="13823" max="13823" width="14.85546875" bestFit="1" customWidth="1"/>
    <col min="13824" max="13824" width="10.5703125" bestFit="1" customWidth="1"/>
    <col min="13825" max="13825" width="33.42578125" bestFit="1" customWidth="1"/>
    <col min="13826" max="13826" width="33.7109375" customWidth="1"/>
    <col min="13827" max="13827" width="27.42578125" customWidth="1"/>
    <col min="13828" max="13828" width="17" customWidth="1"/>
    <col min="13829" max="13829" width="14.28515625" customWidth="1"/>
    <col min="13830" max="13830" width="11.7109375" customWidth="1"/>
    <col min="13831" max="13831" width="12.85546875" bestFit="1" customWidth="1"/>
    <col min="13832" max="13832" width="17.42578125" customWidth="1"/>
    <col min="13833" max="13833" width="38" customWidth="1"/>
    <col min="13834" max="13834" width="28.5703125" customWidth="1"/>
    <col min="13835" max="13835" width="15.42578125" bestFit="1" customWidth="1"/>
    <col min="13836" max="13836" width="26.5703125" customWidth="1"/>
    <col min="13837" max="13837" width="17.140625" customWidth="1"/>
    <col min="13839" max="13839" width="9.140625" customWidth="1"/>
    <col min="13840" max="13840" width="13.7109375" customWidth="1"/>
    <col min="13841" max="13841" width="20" bestFit="1" customWidth="1"/>
    <col min="13842" max="13842" width="35.5703125" customWidth="1"/>
    <col min="13843" max="13843" width="26.42578125" bestFit="1" customWidth="1"/>
    <col min="13844" max="13844" width="44.140625" customWidth="1"/>
    <col min="14077" max="14077" width="2" customWidth="1"/>
    <col min="14078" max="14078" width="3.5703125" bestFit="1" customWidth="1"/>
    <col min="14079" max="14079" width="14.85546875" bestFit="1" customWidth="1"/>
    <col min="14080" max="14080" width="10.5703125" bestFit="1" customWidth="1"/>
    <col min="14081" max="14081" width="33.42578125" bestFit="1" customWidth="1"/>
    <col min="14082" max="14082" width="33.7109375" customWidth="1"/>
    <col min="14083" max="14083" width="27.42578125" customWidth="1"/>
    <col min="14084" max="14084" width="17" customWidth="1"/>
    <col min="14085" max="14085" width="14.28515625" customWidth="1"/>
    <col min="14086" max="14086" width="11.7109375" customWidth="1"/>
    <col min="14087" max="14087" width="12.85546875" bestFit="1" customWidth="1"/>
    <col min="14088" max="14088" width="17.42578125" customWidth="1"/>
    <col min="14089" max="14089" width="38" customWidth="1"/>
    <col min="14090" max="14090" width="28.5703125" customWidth="1"/>
    <col min="14091" max="14091" width="15.42578125" bestFit="1" customWidth="1"/>
    <col min="14092" max="14092" width="26.5703125" customWidth="1"/>
    <col min="14093" max="14093" width="17.140625" customWidth="1"/>
    <col min="14095" max="14095" width="9.140625" customWidth="1"/>
    <col min="14096" max="14096" width="13.7109375" customWidth="1"/>
    <col min="14097" max="14097" width="20" bestFit="1" customWidth="1"/>
    <col min="14098" max="14098" width="35.5703125" customWidth="1"/>
    <col min="14099" max="14099" width="26.42578125" bestFit="1" customWidth="1"/>
    <col min="14100" max="14100" width="44.140625" customWidth="1"/>
    <col min="14333" max="14333" width="2" customWidth="1"/>
    <col min="14334" max="14334" width="3.5703125" bestFit="1" customWidth="1"/>
    <col min="14335" max="14335" width="14.85546875" bestFit="1" customWidth="1"/>
    <col min="14336" max="14336" width="10.5703125" bestFit="1" customWidth="1"/>
    <col min="14337" max="14337" width="33.42578125" bestFit="1" customWidth="1"/>
    <col min="14338" max="14338" width="33.7109375" customWidth="1"/>
    <col min="14339" max="14339" width="27.42578125" customWidth="1"/>
    <col min="14340" max="14340" width="17" customWidth="1"/>
    <col min="14341" max="14341" width="14.28515625" customWidth="1"/>
    <col min="14342" max="14342" width="11.7109375" customWidth="1"/>
    <col min="14343" max="14343" width="12.85546875" bestFit="1" customWidth="1"/>
    <col min="14344" max="14344" width="17.42578125" customWidth="1"/>
    <col min="14345" max="14345" width="38" customWidth="1"/>
    <col min="14346" max="14346" width="28.5703125" customWidth="1"/>
    <col min="14347" max="14347" width="15.42578125" bestFit="1" customWidth="1"/>
    <col min="14348" max="14348" width="26.5703125" customWidth="1"/>
    <col min="14349" max="14349" width="17.140625" customWidth="1"/>
    <col min="14351" max="14351" width="9.140625" customWidth="1"/>
    <col min="14352" max="14352" width="13.7109375" customWidth="1"/>
    <col min="14353" max="14353" width="20" bestFit="1" customWidth="1"/>
    <col min="14354" max="14354" width="35.5703125" customWidth="1"/>
    <col min="14355" max="14355" width="26.42578125" bestFit="1" customWidth="1"/>
    <col min="14356" max="14356" width="44.140625" customWidth="1"/>
    <col min="14589" max="14589" width="2" customWidth="1"/>
    <col min="14590" max="14590" width="3.5703125" bestFit="1" customWidth="1"/>
    <col min="14591" max="14591" width="14.85546875" bestFit="1" customWidth="1"/>
    <col min="14592" max="14592" width="10.5703125" bestFit="1" customWidth="1"/>
    <col min="14593" max="14593" width="33.42578125" bestFit="1" customWidth="1"/>
    <col min="14594" max="14594" width="33.7109375" customWidth="1"/>
    <col min="14595" max="14595" width="27.42578125" customWidth="1"/>
    <col min="14596" max="14596" width="17" customWidth="1"/>
    <col min="14597" max="14597" width="14.28515625" customWidth="1"/>
    <col min="14598" max="14598" width="11.7109375" customWidth="1"/>
    <col min="14599" max="14599" width="12.85546875" bestFit="1" customWidth="1"/>
    <col min="14600" max="14600" width="17.42578125" customWidth="1"/>
    <col min="14601" max="14601" width="38" customWidth="1"/>
    <col min="14602" max="14602" width="28.5703125" customWidth="1"/>
    <col min="14603" max="14603" width="15.42578125" bestFit="1" customWidth="1"/>
    <col min="14604" max="14604" width="26.5703125" customWidth="1"/>
    <col min="14605" max="14605" width="17.140625" customWidth="1"/>
    <col min="14607" max="14607" width="9.140625" customWidth="1"/>
    <col min="14608" max="14608" width="13.7109375" customWidth="1"/>
    <col min="14609" max="14609" width="20" bestFit="1" customWidth="1"/>
    <col min="14610" max="14610" width="35.5703125" customWidth="1"/>
    <col min="14611" max="14611" width="26.42578125" bestFit="1" customWidth="1"/>
    <col min="14612" max="14612" width="44.140625" customWidth="1"/>
    <col min="14845" max="14845" width="2" customWidth="1"/>
    <col min="14846" max="14846" width="3.5703125" bestFit="1" customWidth="1"/>
    <col min="14847" max="14847" width="14.85546875" bestFit="1" customWidth="1"/>
    <col min="14848" max="14848" width="10.5703125" bestFit="1" customWidth="1"/>
    <col min="14849" max="14849" width="33.42578125" bestFit="1" customWidth="1"/>
    <col min="14850" max="14850" width="33.7109375" customWidth="1"/>
    <col min="14851" max="14851" width="27.42578125" customWidth="1"/>
    <col min="14852" max="14852" width="17" customWidth="1"/>
    <col min="14853" max="14853" width="14.28515625" customWidth="1"/>
    <col min="14854" max="14854" width="11.7109375" customWidth="1"/>
    <col min="14855" max="14855" width="12.85546875" bestFit="1" customWidth="1"/>
    <col min="14856" max="14856" width="17.42578125" customWidth="1"/>
    <col min="14857" max="14857" width="38" customWidth="1"/>
    <col min="14858" max="14858" width="28.5703125" customWidth="1"/>
    <col min="14859" max="14859" width="15.42578125" bestFit="1" customWidth="1"/>
    <col min="14860" max="14860" width="26.5703125" customWidth="1"/>
    <col min="14861" max="14861" width="17.140625" customWidth="1"/>
    <col min="14863" max="14863" width="9.140625" customWidth="1"/>
    <col min="14864" max="14864" width="13.7109375" customWidth="1"/>
    <col min="14865" max="14865" width="20" bestFit="1" customWidth="1"/>
    <col min="14866" max="14866" width="35.5703125" customWidth="1"/>
    <col min="14867" max="14867" width="26.42578125" bestFit="1" customWidth="1"/>
    <col min="14868" max="14868" width="44.140625" customWidth="1"/>
    <col min="15101" max="15101" width="2" customWidth="1"/>
    <col min="15102" max="15102" width="3.5703125" bestFit="1" customWidth="1"/>
    <col min="15103" max="15103" width="14.85546875" bestFit="1" customWidth="1"/>
    <col min="15104" max="15104" width="10.5703125" bestFit="1" customWidth="1"/>
    <col min="15105" max="15105" width="33.42578125" bestFit="1" customWidth="1"/>
    <col min="15106" max="15106" width="33.7109375" customWidth="1"/>
    <col min="15107" max="15107" width="27.42578125" customWidth="1"/>
    <col min="15108" max="15108" width="17" customWidth="1"/>
    <col min="15109" max="15109" width="14.28515625" customWidth="1"/>
    <col min="15110" max="15110" width="11.7109375" customWidth="1"/>
    <col min="15111" max="15111" width="12.85546875" bestFit="1" customWidth="1"/>
    <col min="15112" max="15112" width="17.42578125" customWidth="1"/>
    <col min="15113" max="15113" width="38" customWidth="1"/>
    <col min="15114" max="15114" width="28.5703125" customWidth="1"/>
    <col min="15115" max="15115" width="15.42578125" bestFit="1" customWidth="1"/>
    <col min="15116" max="15116" width="26.5703125" customWidth="1"/>
    <col min="15117" max="15117" width="17.140625" customWidth="1"/>
    <col min="15119" max="15119" width="9.140625" customWidth="1"/>
    <col min="15120" max="15120" width="13.7109375" customWidth="1"/>
    <col min="15121" max="15121" width="20" bestFit="1" customWidth="1"/>
    <col min="15122" max="15122" width="35.5703125" customWidth="1"/>
    <col min="15123" max="15123" width="26.42578125" bestFit="1" customWidth="1"/>
    <col min="15124" max="15124" width="44.140625" customWidth="1"/>
    <col min="15357" max="15357" width="2" customWidth="1"/>
    <col min="15358" max="15358" width="3.5703125" bestFit="1" customWidth="1"/>
    <col min="15359" max="15359" width="14.85546875" bestFit="1" customWidth="1"/>
    <col min="15360" max="15360" width="10.5703125" bestFit="1" customWidth="1"/>
    <col min="15361" max="15361" width="33.42578125" bestFit="1" customWidth="1"/>
    <col min="15362" max="15362" width="33.7109375" customWidth="1"/>
    <col min="15363" max="15363" width="27.42578125" customWidth="1"/>
    <col min="15364" max="15364" width="17" customWidth="1"/>
    <col min="15365" max="15365" width="14.28515625" customWidth="1"/>
    <col min="15366" max="15366" width="11.7109375" customWidth="1"/>
    <col min="15367" max="15367" width="12.85546875" bestFit="1" customWidth="1"/>
    <col min="15368" max="15368" width="17.42578125" customWidth="1"/>
    <col min="15369" max="15369" width="38" customWidth="1"/>
    <col min="15370" max="15370" width="28.5703125" customWidth="1"/>
    <col min="15371" max="15371" width="15.42578125" bestFit="1" customWidth="1"/>
    <col min="15372" max="15372" width="26.5703125" customWidth="1"/>
    <col min="15373" max="15373" width="17.140625" customWidth="1"/>
    <col min="15375" max="15375" width="9.140625" customWidth="1"/>
    <col min="15376" max="15376" width="13.7109375" customWidth="1"/>
    <col min="15377" max="15377" width="20" bestFit="1" customWidth="1"/>
    <col min="15378" max="15378" width="35.5703125" customWidth="1"/>
    <col min="15379" max="15379" width="26.42578125" bestFit="1" customWidth="1"/>
    <col min="15380" max="15380" width="44.140625" customWidth="1"/>
    <col min="15613" max="15613" width="2" customWidth="1"/>
    <col min="15614" max="15614" width="3.5703125" bestFit="1" customWidth="1"/>
    <col min="15615" max="15615" width="14.85546875" bestFit="1" customWidth="1"/>
    <col min="15616" max="15616" width="10.5703125" bestFit="1" customWidth="1"/>
    <col min="15617" max="15617" width="33.42578125" bestFit="1" customWidth="1"/>
    <col min="15618" max="15618" width="33.7109375" customWidth="1"/>
    <col min="15619" max="15619" width="27.42578125" customWidth="1"/>
    <col min="15620" max="15620" width="17" customWidth="1"/>
    <col min="15621" max="15621" width="14.28515625" customWidth="1"/>
    <col min="15622" max="15622" width="11.7109375" customWidth="1"/>
    <col min="15623" max="15623" width="12.85546875" bestFit="1" customWidth="1"/>
    <col min="15624" max="15624" width="17.42578125" customWidth="1"/>
    <col min="15625" max="15625" width="38" customWidth="1"/>
    <col min="15626" max="15626" width="28.5703125" customWidth="1"/>
    <col min="15627" max="15627" width="15.42578125" bestFit="1" customWidth="1"/>
    <col min="15628" max="15628" width="26.5703125" customWidth="1"/>
    <col min="15629" max="15629" width="17.140625" customWidth="1"/>
    <col min="15631" max="15631" width="9.140625" customWidth="1"/>
    <col min="15632" max="15632" width="13.7109375" customWidth="1"/>
    <col min="15633" max="15633" width="20" bestFit="1" customWidth="1"/>
    <col min="15634" max="15634" width="35.5703125" customWidth="1"/>
    <col min="15635" max="15635" width="26.42578125" bestFit="1" customWidth="1"/>
    <col min="15636" max="15636" width="44.140625" customWidth="1"/>
    <col min="15869" max="15869" width="2" customWidth="1"/>
    <col min="15870" max="15870" width="3.5703125" bestFit="1" customWidth="1"/>
    <col min="15871" max="15871" width="14.85546875" bestFit="1" customWidth="1"/>
    <col min="15872" max="15872" width="10.5703125" bestFit="1" customWidth="1"/>
    <col min="15873" max="15873" width="33.42578125" bestFit="1" customWidth="1"/>
    <col min="15874" max="15874" width="33.7109375" customWidth="1"/>
    <col min="15875" max="15875" width="27.42578125" customWidth="1"/>
    <col min="15876" max="15876" width="17" customWidth="1"/>
    <col min="15877" max="15877" width="14.28515625" customWidth="1"/>
    <col min="15878" max="15878" width="11.7109375" customWidth="1"/>
    <col min="15879" max="15879" width="12.85546875" bestFit="1" customWidth="1"/>
    <col min="15880" max="15880" width="17.42578125" customWidth="1"/>
    <col min="15881" max="15881" width="38" customWidth="1"/>
    <col min="15882" max="15882" width="28.5703125" customWidth="1"/>
    <col min="15883" max="15883" width="15.42578125" bestFit="1" customWidth="1"/>
    <col min="15884" max="15884" width="26.5703125" customWidth="1"/>
    <col min="15885" max="15885" width="17.140625" customWidth="1"/>
    <col min="15887" max="15887" width="9.140625" customWidth="1"/>
    <col min="15888" max="15888" width="13.7109375" customWidth="1"/>
    <col min="15889" max="15889" width="20" bestFit="1" customWidth="1"/>
    <col min="15890" max="15890" width="35.5703125" customWidth="1"/>
    <col min="15891" max="15891" width="26.42578125" bestFit="1" customWidth="1"/>
    <col min="15892" max="15892" width="44.140625" customWidth="1"/>
    <col min="16125" max="16125" width="2" customWidth="1"/>
    <col min="16126" max="16126" width="3.5703125" bestFit="1" customWidth="1"/>
    <col min="16127" max="16127" width="14.85546875" bestFit="1" customWidth="1"/>
    <col min="16128" max="16128" width="10.5703125" bestFit="1" customWidth="1"/>
    <col min="16129" max="16129" width="33.42578125" bestFit="1" customWidth="1"/>
    <col min="16130" max="16130" width="33.7109375" customWidth="1"/>
    <col min="16131" max="16131" width="27.42578125" customWidth="1"/>
    <col min="16132" max="16132" width="17" customWidth="1"/>
    <col min="16133" max="16133" width="14.28515625" customWidth="1"/>
    <col min="16134" max="16134" width="11.7109375" customWidth="1"/>
    <col min="16135" max="16135" width="12.85546875" bestFit="1" customWidth="1"/>
    <col min="16136" max="16136" width="17.42578125" customWidth="1"/>
    <col min="16137" max="16137" width="38" customWidth="1"/>
    <col min="16138" max="16138" width="28.5703125" customWidth="1"/>
    <col min="16139" max="16139" width="15.42578125" bestFit="1" customWidth="1"/>
    <col min="16140" max="16140" width="26.5703125" customWidth="1"/>
    <col min="16141" max="16141" width="17.140625" customWidth="1"/>
    <col min="16143" max="16143" width="9.140625" customWidth="1"/>
    <col min="16144" max="16144" width="13.7109375" customWidth="1"/>
    <col min="16145" max="16145" width="20" bestFit="1" customWidth="1"/>
    <col min="16146" max="16146" width="35.5703125" customWidth="1"/>
    <col min="16147" max="16147" width="26.42578125" bestFit="1" customWidth="1"/>
    <col min="16148" max="16148" width="44.140625" customWidth="1"/>
  </cols>
  <sheetData>
    <row r="1" spans="2:20" ht="30.75" customHeight="1" x14ac:dyDescent="0.25">
      <c r="B1" s="89"/>
      <c r="C1" s="89"/>
      <c r="D1" s="89"/>
      <c r="E1" s="89"/>
      <c r="F1" s="90" t="s">
        <v>12</v>
      </c>
      <c r="G1" s="90"/>
      <c r="H1" s="90"/>
      <c r="I1" s="90"/>
      <c r="J1" s="90"/>
      <c r="K1" s="90"/>
      <c r="L1" s="90"/>
      <c r="M1" s="90"/>
      <c r="N1" s="90"/>
      <c r="O1" s="90"/>
      <c r="P1" s="90" t="s">
        <v>13</v>
      </c>
      <c r="Q1" s="90"/>
      <c r="R1" s="90"/>
    </row>
    <row r="2" spans="2:20" ht="27" customHeight="1" x14ac:dyDescent="0.25">
      <c r="B2" s="89"/>
      <c r="C2" s="89"/>
      <c r="D2" s="89"/>
      <c r="E2" s="89"/>
      <c r="F2" s="90"/>
      <c r="G2" s="90"/>
      <c r="H2" s="90"/>
      <c r="I2" s="90"/>
      <c r="J2" s="90"/>
      <c r="K2" s="90"/>
      <c r="L2" s="90"/>
      <c r="M2" s="90"/>
      <c r="N2" s="90"/>
      <c r="O2" s="90"/>
      <c r="P2" s="91" t="s">
        <v>14</v>
      </c>
      <c r="Q2" s="91"/>
      <c r="R2" s="91"/>
    </row>
    <row r="3" spans="2:20" x14ac:dyDescent="0.25">
      <c r="B3" s="90" t="s">
        <v>15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 t="s">
        <v>16</v>
      </c>
      <c r="Q3" s="90"/>
      <c r="R3" s="90"/>
    </row>
    <row r="4" spans="2:20" x14ac:dyDescent="0.25">
      <c r="B4" s="80"/>
      <c r="C4" s="80"/>
      <c r="D4" s="80"/>
      <c r="E4" s="80"/>
      <c r="F4" s="80"/>
      <c r="G4" s="80"/>
      <c r="I4" s="1"/>
      <c r="J4" s="2"/>
      <c r="K4" s="2"/>
      <c r="L4" s="2"/>
      <c r="P4" s="80" t="s">
        <v>17</v>
      </c>
      <c r="Q4" s="80"/>
      <c r="R4" s="80"/>
    </row>
    <row r="5" spans="2:20" x14ac:dyDescent="0.25">
      <c r="B5" s="3"/>
      <c r="C5" s="3"/>
      <c r="D5" s="3"/>
      <c r="E5" s="3"/>
      <c r="F5" s="3"/>
      <c r="G5" s="3"/>
      <c r="H5" s="1"/>
      <c r="I5" s="1"/>
      <c r="J5" s="2"/>
      <c r="K5" s="2"/>
      <c r="L5" s="2"/>
      <c r="M5" s="2"/>
    </row>
    <row r="6" spans="2:20" x14ac:dyDescent="0.25">
      <c r="B6" s="81" t="s">
        <v>15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3"/>
    </row>
    <row r="7" spans="2:20" x14ac:dyDescent="0.25"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6"/>
    </row>
    <row r="8" spans="2:20" x14ac:dyDescent="0.25">
      <c r="B8" s="79" t="s">
        <v>18</v>
      </c>
      <c r="C8" s="81" t="s">
        <v>19</v>
      </c>
      <c r="D8" s="83"/>
      <c r="E8" s="79" t="s">
        <v>20</v>
      </c>
      <c r="F8" s="79" t="s">
        <v>21</v>
      </c>
      <c r="G8" s="79" t="s">
        <v>22</v>
      </c>
      <c r="H8" s="79" t="s">
        <v>23</v>
      </c>
      <c r="I8" s="79"/>
      <c r="J8" s="79"/>
      <c r="K8" s="79"/>
      <c r="L8" s="78" t="s">
        <v>24</v>
      </c>
      <c r="M8" s="79" t="s">
        <v>25</v>
      </c>
      <c r="N8" s="79"/>
      <c r="O8" s="79"/>
      <c r="P8" s="79"/>
      <c r="Q8" s="79" t="s">
        <v>26</v>
      </c>
      <c r="R8" s="79"/>
      <c r="S8" s="79"/>
      <c r="T8" s="79"/>
    </row>
    <row r="9" spans="2:20" ht="22.5" customHeight="1" x14ac:dyDescent="0.25">
      <c r="B9" s="79"/>
      <c r="C9" s="87"/>
      <c r="D9" s="88"/>
      <c r="E9" s="79"/>
      <c r="F9" s="79"/>
      <c r="G9" s="79"/>
      <c r="H9" s="78" t="s">
        <v>89</v>
      </c>
      <c r="I9" s="78" t="s">
        <v>90</v>
      </c>
      <c r="J9" s="78" t="s">
        <v>91</v>
      </c>
      <c r="K9" s="78"/>
      <c r="L9" s="78"/>
      <c r="M9" s="79" t="s">
        <v>30</v>
      </c>
      <c r="N9" s="79" t="s">
        <v>31</v>
      </c>
      <c r="O9" s="79" t="s">
        <v>32</v>
      </c>
      <c r="P9" s="78" t="s">
        <v>33</v>
      </c>
      <c r="Q9" s="78" t="s">
        <v>27</v>
      </c>
      <c r="R9" s="79" t="s">
        <v>28</v>
      </c>
      <c r="S9" s="78" t="s">
        <v>29</v>
      </c>
      <c r="T9" s="78"/>
    </row>
    <row r="10" spans="2:20" ht="25.5" customHeight="1" x14ac:dyDescent="0.25">
      <c r="B10" s="79"/>
      <c r="C10" s="84"/>
      <c r="D10" s="86"/>
      <c r="E10" s="79"/>
      <c r="F10" s="79"/>
      <c r="G10" s="79"/>
      <c r="H10" s="78"/>
      <c r="I10" s="78"/>
      <c r="J10" s="78"/>
      <c r="K10" s="78"/>
      <c r="L10" s="78"/>
      <c r="M10" s="79"/>
      <c r="N10" s="79"/>
      <c r="O10" s="79"/>
      <c r="P10" s="78"/>
      <c r="Q10" s="78"/>
      <c r="R10" s="79"/>
      <c r="S10" s="78"/>
      <c r="T10" s="78"/>
    </row>
    <row r="11" spans="2:20" ht="327" customHeight="1" x14ac:dyDescent="0.25">
      <c r="B11" s="8">
        <v>1</v>
      </c>
      <c r="C11" s="92" t="s">
        <v>85</v>
      </c>
      <c r="D11" s="93"/>
      <c r="E11" s="8" t="s">
        <v>92</v>
      </c>
      <c r="F11" s="12" t="s">
        <v>103</v>
      </c>
      <c r="G11" s="6" t="s">
        <v>93</v>
      </c>
      <c r="H11" s="4">
        <v>3</v>
      </c>
      <c r="I11" s="4">
        <v>20</v>
      </c>
      <c r="J11" s="4">
        <f>H11*I11</f>
        <v>60</v>
      </c>
      <c r="K11" s="4" t="str">
        <f>IF(J11&lt;=5,"Aceptable", IF(J11&lt;=10,"Tolerable",IF(J11&lt;=20,"Moderado",IF(J11&lt;=40,"Importante","Inaceptable"))))</f>
        <v>Inaceptable</v>
      </c>
      <c r="L11" s="8" t="s">
        <v>52</v>
      </c>
      <c r="M11" s="12" t="s">
        <v>104</v>
      </c>
      <c r="N11" s="8" t="s">
        <v>94</v>
      </c>
      <c r="O11" s="6" t="s">
        <v>95</v>
      </c>
      <c r="P11" s="12" t="s">
        <v>105</v>
      </c>
      <c r="Q11" s="4"/>
      <c r="R11" s="4"/>
      <c r="S11" s="4"/>
      <c r="T11" s="7"/>
    </row>
    <row r="12" spans="2:20" ht="135" x14ac:dyDescent="0.25">
      <c r="B12" s="8">
        <v>2</v>
      </c>
      <c r="C12" s="92" t="s">
        <v>86</v>
      </c>
      <c r="D12" s="93"/>
      <c r="E12" s="13" t="s">
        <v>107</v>
      </c>
      <c r="F12" s="12" t="s">
        <v>108</v>
      </c>
      <c r="G12" s="12" t="s">
        <v>106</v>
      </c>
      <c r="H12" s="4">
        <v>3</v>
      </c>
      <c r="I12" s="4">
        <v>20</v>
      </c>
      <c r="J12" s="4">
        <f>H12*I12</f>
        <v>60</v>
      </c>
      <c r="K12" s="4" t="str">
        <f>IF(J12&lt;=5,"Aceptable", IF(J12&lt;=10,"Tolerable",IF(J12&lt;=20,"Moderado",IF(J12&lt;=40,"Importante","Inaceptable"))))</f>
        <v>Inaceptable</v>
      </c>
      <c r="L12" s="8" t="s">
        <v>38</v>
      </c>
      <c r="M12" s="12" t="s">
        <v>109</v>
      </c>
      <c r="N12" s="8" t="s">
        <v>94</v>
      </c>
      <c r="O12" s="6" t="s">
        <v>95</v>
      </c>
      <c r="P12" s="6" t="s">
        <v>96</v>
      </c>
      <c r="Q12" s="4"/>
      <c r="R12" s="4"/>
      <c r="S12" s="4"/>
      <c r="T12" s="7"/>
    </row>
    <row r="13" spans="2:20" ht="192.75" customHeight="1" x14ac:dyDescent="0.25">
      <c r="B13" s="8">
        <v>3</v>
      </c>
      <c r="C13" s="92" t="s">
        <v>34</v>
      </c>
      <c r="D13" s="93"/>
      <c r="E13" s="8" t="s">
        <v>97</v>
      </c>
      <c r="F13" s="6" t="s">
        <v>98</v>
      </c>
      <c r="G13" s="6" t="s">
        <v>99</v>
      </c>
      <c r="H13" s="4">
        <v>2</v>
      </c>
      <c r="I13" s="4">
        <v>20</v>
      </c>
      <c r="J13" s="4">
        <f>H13*I13</f>
        <v>40</v>
      </c>
      <c r="K13" s="4" t="str">
        <f>IF(J13&lt;=5,"Aceptable", IF(J13&lt;=10,"Tolerable",IF(J13&lt;=20,"Moderado",IF(J13&lt;=40,"Importante","Inaceptable"))))</f>
        <v>Importante</v>
      </c>
      <c r="L13" s="8" t="s">
        <v>52</v>
      </c>
      <c r="M13" s="12" t="s">
        <v>110</v>
      </c>
      <c r="N13" s="8" t="s">
        <v>94</v>
      </c>
      <c r="O13" s="6" t="s">
        <v>95</v>
      </c>
      <c r="P13" s="13" t="s">
        <v>111</v>
      </c>
      <c r="Q13" s="4"/>
      <c r="R13" s="4"/>
      <c r="S13" s="4"/>
      <c r="T13" s="7"/>
    </row>
    <row r="14" spans="2:20" ht="150" x14ac:dyDescent="0.25">
      <c r="B14" s="8">
        <v>4</v>
      </c>
      <c r="C14" s="92" t="s">
        <v>71</v>
      </c>
      <c r="D14" s="93"/>
      <c r="E14" s="8" t="s">
        <v>100</v>
      </c>
      <c r="F14" s="6" t="s">
        <v>112</v>
      </c>
      <c r="G14" s="6" t="s">
        <v>101</v>
      </c>
      <c r="H14" s="4">
        <v>2</v>
      </c>
      <c r="I14" s="4">
        <v>20</v>
      </c>
      <c r="J14" s="4">
        <f>H14*I14</f>
        <v>40</v>
      </c>
      <c r="K14" s="4" t="str">
        <f>IF(J14&lt;=5,"Aceptable", IF(J14&lt;=10,"Tolerable",IF(J14&lt;=20,"Moderado",IF(J14&lt;=40,"Importante","Inaceptable"))))</f>
        <v>Importante</v>
      </c>
      <c r="L14" s="8" t="s">
        <v>38</v>
      </c>
      <c r="M14" s="12" t="s">
        <v>113</v>
      </c>
      <c r="N14" s="6" t="s">
        <v>94</v>
      </c>
      <c r="O14" s="6" t="s">
        <v>95</v>
      </c>
      <c r="P14" s="12" t="s">
        <v>114</v>
      </c>
      <c r="Q14" s="4"/>
      <c r="R14" s="4"/>
      <c r="S14" s="4"/>
      <c r="T14" s="7"/>
    </row>
    <row r="15" spans="2:20" ht="15" customHeight="1" x14ac:dyDescent="0.25"/>
    <row r="16" spans="2:20" ht="15" customHeight="1" x14ac:dyDescent="0.25">
      <c r="B16" s="72" t="s">
        <v>102</v>
      </c>
      <c r="C16" s="73"/>
      <c r="D16" s="73"/>
      <c r="E16" s="73"/>
      <c r="F16" s="73"/>
      <c r="G16" s="74"/>
      <c r="H16" s="71" t="s">
        <v>79</v>
      </c>
      <c r="I16" s="71"/>
      <c r="J16" s="71"/>
      <c r="K16" s="71"/>
      <c r="L16" s="71"/>
      <c r="M16" s="71"/>
      <c r="N16" s="71" t="s">
        <v>80</v>
      </c>
      <c r="O16" s="71"/>
      <c r="P16" s="71"/>
      <c r="Q16" s="71"/>
      <c r="R16" s="71"/>
    </row>
    <row r="17" spans="2:18" ht="15" customHeight="1" x14ac:dyDescent="0.25">
      <c r="B17" s="72" t="s">
        <v>81</v>
      </c>
      <c r="C17" s="73"/>
      <c r="D17" s="73"/>
      <c r="E17" s="73"/>
      <c r="F17" s="73"/>
      <c r="G17" s="74"/>
      <c r="H17" s="75" t="s">
        <v>82</v>
      </c>
      <c r="I17" s="75"/>
      <c r="J17" s="75"/>
      <c r="K17" s="75"/>
      <c r="L17" s="75"/>
      <c r="M17" s="75"/>
      <c r="N17" s="75" t="s">
        <v>83</v>
      </c>
      <c r="O17" s="75"/>
      <c r="P17" s="75"/>
      <c r="Q17" s="75"/>
      <c r="R17" s="75"/>
    </row>
    <row r="21" spans="2:18" x14ac:dyDescent="0.25">
      <c r="E21" s="10"/>
      <c r="F21" s="10"/>
      <c r="G21" s="10"/>
    </row>
  </sheetData>
  <dataConsolidate/>
  <mergeCells count="38">
    <mergeCell ref="B1:E2"/>
    <mergeCell ref="F1:O2"/>
    <mergeCell ref="P1:R1"/>
    <mergeCell ref="P2:R2"/>
    <mergeCell ref="B3:O3"/>
    <mergeCell ref="P3:R3"/>
    <mergeCell ref="B4:G4"/>
    <mergeCell ref="P4:R4"/>
    <mergeCell ref="B6:T7"/>
    <mergeCell ref="B8:B10"/>
    <mergeCell ref="C8:D10"/>
    <mergeCell ref="E8:E10"/>
    <mergeCell ref="F8:F10"/>
    <mergeCell ref="G8:G10"/>
    <mergeCell ref="H8:K8"/>
    <mergeCell ref="L8:L10"/>
    <mergeCell ref="M8:P8"/>
    <mergeCell ref="Q8:T8"/>
    <mergeCell ref="H9:H10"/>
    <mergeCell ref="I9:I10"/>
    <mergeCell ref="J9:K10"/>
    <mergeCell ref="M9:M10"/>
    <mergeCell ref="S9:T10"/>
    <mergeCell ref="N9:N10"/>
    <mergeCell ref="O9:O10"/>
    <mergeCell ref="P9:P10"/>
    <mergeCell ref="B17:G17"/>
    <mergeCell ref="H17:M17"/>
    <mergeCell ref="N17:R17"/>
    <mergeCell ref="C11:D11"/>
    <mergeCell ref="C12:D12"/>
    <mergeCell ref="C13:D13"/>
    <mergeCell ref="C14:D14"/>
    <mergeCell ref="B16:G16"/>
    <mergeCell ref="H16:M16"/>
    <mergeCell ref="N16:R16"/>
    <mergeCell ref="Q9:Q10"/>
    <mergeCell ref="R9:R10"/>
  </mergeCells>
  <conditionalFormatting sqref="H15 H18">
    <cfRule type="cellIs" dxfId="1154" priority="47" operator="equal">
      <formula>2</formula>
    </cfRule>
  </conditionalFormatting>
  <conditionalFormatting sqref="Q11:Q14">
    <cfRule type="cellIs" dxfId="1153" priority="44" operator="equal">
      <formula>1</formula>
    </cfRule>
    <cfRule type="cellIs" dxfId="1152" priority="45" operator="equal">
      <formula>2</formula>
    </cfRule>
    <cfRule type="cellIs" dxfId="1151" priority="46" operator="equal">
      <formula>3</formula>
    </cfRule>
  </conditionalFormatting>
  <conditionalFormatting sqref="R11:R14">
    <cfRule type="cellIs" dxfId="1150" priority="41" operator="equal">
      <formula>5</formula>
    </cfRule>
    <cfRule type="cellIs" dxfId="1149" priority="42" operator="equal">
      <formula>10</formula>
    </cfRule>
    <cfRule type="cellIs" dxfId="1148" priority="43" operator="equal">
      <formula>20</formula>
    </cfRule>
  </conditionalFormatting>
  <conditionalFormatting sqref="S11:S14">
    <cfRule type="cellIs" dxfId="1147" priority="24" operator="equal">
      <formula>20</formula>
    </cfRule>
    <cfRule type="cellIs" dxfId="1146" priority="31" operator="equal">
      <formula>5</formula>
    </cfRule>
    <cfRule type="cellIs" dxfId="1145" priority="32" operator="equal">
      <formula>5</formula>
    </cfRule>
    <cfRule type="cellIs" dxfId="1144" priority="33" operator="equal">
      <formula>10</formula>
    </cfRule>
    <cfRule type="cellIs" dxfId="1143" priority="34" operator="equal">
      <formula>10</formula>
    </cfRule>
    <cfRule type="cellIs" dxfId="1142" priority="35" operator="equal">
      <formula>60</formula>
    </cfRule>
    <cfRule type="cellIs" dxfId="1141" priority="36" operator="equal">
      <formula>40</formula>
    </cfRule>
    <cfRule type="cellIs" dxfId="1140" priority="37" operator="equal">
      <formula>30</formula>
    </cfRule>
    <cfRule type="cellIs" dxfId="1139" priority="38" operator="equal">
      <formula>15</formula>
    </cfRule>
    <cfRule type="cellIs" dxfId="1138" priority="40" operator="equal">
      <formula>"15, 20, "</formula>
    </cfRule>
  </conditionalFormatting>
  <conditionalFormatting sqref="S11:S14">
    <cfRule type="cellIs" dxfId="1137" priority="39" operator="equal">
      <formula>15</formula>
    </cfRule>
  </conditionalFormatting>
  <conditionalFormatting sqref="T11:T14">
    <cfRule type="containsText" dxfId="1136" priority="25" operator="containsText" text="Inaceptable">
      <formula>NOT(ISERROR(SEARCH("Inaceptable",T11)))</formula>
    </cfRule>
    <cfRule type="containsText" dxfId="1135" priority="26" operator="containsText" text="Importante">
      <formula>NOT(ISERROR(SEARCH("Importante",T11)))</formula>
    </cfRule>
    <cfRule type="containsText" dxfId="1134" priority="27" operator="containsText" text="Moderado">
      <formula>NOT(ISERROR(SEARCH("Moderado",T11)))</formula>
    </cfRule>
    <cfRule type="containsText" dxfId="1133" priority="28" operator="containsText" text="Tolerable">
      <formula>NOT(ISERROR(SEARCH("Tolerable",T11)))</formula>
    </cfRule>
    <cfRule type="containsText" dxfId="1132" priority="29" operator="containsText" text="Aceptable">
      <formula>NOT(ISERROR(SEARCH("Aceptable",T11)))</formula>
    </cfRule>
    <cfRule type="containsText" dxfId="1131" priority="30" operator="containsText" text="Inaceptable">
      <formula>NOT(ISERROR(SEARCH("Inaceptable",T11)))</formula>
    </cfRule>
  </conditionalFormatting>
  <conditionalFormatting sqref="H11:H14">
    <cfRule type="cellIs" dxfId="1130" priority="21" operator="equal">
      <formula>1</formula>
    </cfRule>
    <cfRule type="cellIs" dxfId="1129" priority="22" operator="equal">
      <formula>2</formula>
    </cfRule>
    <cfRule type="cellIs" dxfId="1128" priority="23" operator="equal">
      <formula>3</formula>
    </cfRule>
  </conditionalFormatting>
  <conditionalFormatting sqref="I11:I14">
    <cfRule type="cellIs" dxfId="1127" priority="18" operator="equal">
      <formula>5</formula>
    </cfRule>
    <cfRule type="cellIs" dxfId="1126" priority="19" operator="equal">
      <formula>10</formula>
    </cfRule>
    <cfRule type="cellIs" dxfId="1125" priority="20" operator="equal">
      <formula>20</formula>
    </cfRule>
  </conditionalFormatting>
  <conditionalFormatting sqref="J11:J14">
    <cfRule type="cellIs" dxfId="1124" priority="1" operator="equal">
      <formula>20</formula>
    </cfRule>
    <cfRule type="cellIs" dxfId="1123" priority="8" operator="equal">
      <formula>5</formula>
    </cfRule>
    <cfRule type="cellIs" dxfId="1122" priority="9" operator="equal">
      <formula>5</formula>
    </cfRule>
    <cfRule type="cellIs" dxfId="1121" priority="10" operator="equal">
      <formula>10</formula>
    </cfRule>
    <cfRule type="cellIs" dxfId="1120" priority="11" operator="equal">
      <formula>10</formula>
    </cfRule>
    <cfRule type="cellIs" dxfId="1119" priority="12" operator="equal">
      <formula>60</formula>
    </cfRule>
    <cfRule type="cellIs" dxfId="1118" priority="13" operator="equal">
      <formula>40</formula>
    </cfRule>
    <cfRule type="cellIs" dxfId="1117" priority="14" operator="equal">
      <formula>30</formula>
    </cfRule>
    <cfRule type="cellIs" dxfId="1116" priority="15" operator="equal">
      <formula>15</formula>
    </cfRule>
    <cfRule type="cellIs" dxfId="1115" priority="17" operator="equal">
      <formula>"15, 20, "</formula>
    </cfRule>
  </conditionalFormatting>
  <conditionalFormatting sqref="J11:J14">
    <cfRule type="cellIs" dxfId="1114" priority="16" operator="equal">
      <formula>15</formula>
    </cfRule>
  </conditionalFormatting>
  <conditionalFormatting sqref="K11:K14">
    <cfRule type="containsText" dxfId="1113" priority="2" operator="containsText" text="Inaceptable">
      <formula>NOT(ISERROR(SEARCH("Inaceptable",K11)))</formula>
    </cfRule>
    <cfRule type="containsText" dxfId="1112" priority="3" operator="containsText" text="Importante">
      <formula>NOT(ISERROR(SEARCH("Importante",K11)))</formula>
    </cfRule>
    <cfRule type="containsText" dxfId="1111" priority="4" operator="containsText" text="Moderado">
      <formula>NOT(ISERROR(SEARCH("Moderado",K11)))</formula>
    </cfRule>
    <cfRule type="containsText" dxfId="1110" priority="5" operator="containsText" text="Tolerable">
      <formula>NOT(ISERROR(SEARCH("Tolerable",K11)))</formula>
    </cfRule>
    <cfRule type="containsText" dxfId="1109" priority="6" operator="containsText" text="Aceptable">
      <formula>NOT(ISERROR(SEARCH("Aceptable",K11)))</formula>
    </cfRule>
    <cfRule type="containsText" dxfId="1108" priority="7" operator="containsText" text="Inaceptable">
      <formula>NOT(ISERROR(SEARCH("Inaceptable",K11)))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17153-E5A8-42DC-9230-0A8A6A3E85B2}">
  <dimension ref="B1:T20"/>
  <sheetViews>
    <sheetView showGridLines="0" zoomScale="70" zoomScaleNormal="70" workbookViewId="0">
      <selection activeCell="X10" sqref="X10"/>
    </sheetView>
  </sheetViews>
  <sheetFormatPr baseColWidth="10" defaultColWidth="11.42578125" defaultRowHeight="15" x14ac:dyDescent="0.25"/>
  <cols>
    <col min="1" max="1" width="2" customWidth="1"/>
    <col min="2" max="2" width="3.5703125" bestFit="1" customWidth="1"/>
    <col min="3" max="3" width="14.85546875" bestFit="1" customWidth="1"/>
    <col min="4" max="4" width="10.5703125" bestFit="1" customWidth="1"/>
    <col min="5" max="5" width="33.42578125" bestFit="1" customWidth="1"/>
    <col min="6" max="6" width="33.7109375" customWidth="1"/>
    <col min="7" max="7" width="28.28515625" customWidth="1"/>
    <col min="8" max="8" width="17.140625" customWidth="1"/>
    <col min="9" max="9" width="13.7109375" customWidth="1"/>
    <col min="10" max="10" width="10.28515625" customWidth="1"/>
    <col min="11" max="11" width="12.85546875" bestFit="1" customWidth="1"/>
    <col min="12" max="12" width="17.42578125" customWidth="1"/>
    <col min="13" max="13" width="32" customWidth="1"/>
    <col min="14" max="14" width="28.5703125" customWidth="1"/>
    <col min="15" max="15" width="18.7109375" customWidth="1"/>
    <col min="16" max="16" width="20.140625" customWidth="1"/>
    <col min="17" max="17" width="17.140625" customWidth="1"/>
    <col min="19" max="19" width="9.140625" customWidth="1"/>
    <col min="20" max="20" width="13.7109375" customWidth="1"/>
  </cols>
  <sheetData>
    <row r="1" spans="2:20" ht="30.75" customHeight="1" x14ac:dyDescent="0.25">
      <c r="B1" s="89"/>
      <c r="C1" s="89"/>
      <c r="D1" s="89"/>
      <c r="E1" s="89"/>
      <c r="F1" s="90" t="s">
        <v>12</v>
      </c>
      <c r="G1" s="90"/>
      <c r="H1" s="90"/>
      <c r="I1" s="90"/>
      <c r="J1" s="90"/>
      <c r="K1" s="90"/>
      <c r="L1" s="90"/>
      <c r="M1" s="90"/>
      <c r="N1" s="90"/>
      <c r="O1" s="90"/>
      <c r="P1" s="90" t="s">
        <v>13</v>
      </c>
      <c r="Q1" s="90"/>
      <c r="R1" s="90"/>
    </row>
    <row r="2" spans="2:20" ht="27" customHeight="1" x14ac:dyDescent="0.25">
      <c r="B2" s="89"/>
      <c r="C2" s="89"/>
      <c r="D2" s="89"/>
      <c r="E2" s="89"/>
      <c r="F2" s="90"/>
      <c r="G2" s="90"/>
      <c r="H2" s="90"/>
      <c r="I2" s="90"/>
      <c r="J2" s="90"/>
      <c r="K2" s="90"/>
      <c r="L2" s="90"/>
      <c r="M2" s="90"/>
      <c r="N2" s="90"/>
      <c r="O2" s="90"/>
      <c r="P2" s="91" t="s">
        <v>14</v>
      </c>
      <c r="Q2" s="91"/>
      <c r="R2" s="91"/>
    </row>
    <row r="3" spans="2:20" x14ac:dyDescent="0.25">
      <c r="B3" s="90" t="s">
        <v>15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 t="s">
        <v>16</v>
      </c>
      <c r="Q3" s="90"/>
      <c r="R3" s="90"/>
    </row>
    <row r="4" spans="2:20" x14ac:dyDescent="0.25">
      <c r="B4" s="94"/>
      <c r="C4" s="94"/>
      <c r="D4" s="94"/>
      <c r="E4" s="94"/>
      <c r="F4" s="94"/>
      <c r="G4" s="94"/>
      <c r="I4" s="1"/>
      <c r="J4" s="2"/>
      <c r="K4" s="2"/>
      <c r="L4" s="2"/>
      <c r="P4" s="94" t="s">
        <v>17</v>
      </c>
      <c r="Q4" s="94"/>
      <c r="R4" s="94"/>
    </row>
    <row r="5" spans="2:20" x14ac:dyDescent="0.25">
      <c r="B5" s="3"/>
      <c r="C5" s="3"/>
      <c r="D5" s="3"/>
      <c r="E5" s="3"/>
      <c r="F5" s="3"/>
      <c r="G5" s="3"/>
      <c r="H5" s="1"/>
      <c r="I5" s="1"/>
      <c r="J5" s="2"/>
      <c r="K5" s="2"/>
      <c r="L5" s="2"/>
      <c r="M5" s="2"/>
    </row>
    <row r="6" spans="2:20" x14ac:dyDescent="0.25">
      <c r="B6" s="81" t="s">
        <v>15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3"/>
    </row>
    <row r="7" spans="2:20" x14ac:dyDescent="0.25"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6"/>
    </row>
    <row r="8" spans="2:20" x14ac:dyDescent="0.25">
      <c r="B8" s="79" t="s">
        <v>18</v>
      </c>
      <c r="C8" s="81" t="s">
        <v>19</v>
      </c>
      <c r="D8" s="83"/>
      <c r="E8" s="79" t="s">
        <v>20</v>
      </c>
      <c r="F8" s="79" t="s">
        <v>21</v>
      </c>
      <c r="G8" s="79" t="s">
        <v>22</v>
      </c>
      <c r="H8" s="79" t="s">
        <v>23</v>
      </c>
      <c r="I8" s="79"/>
      <c r="J8" s="79"/>
      <c r="K8" s="79"/>
      <c r="L8" s="78" t="s">
        <v>24</v>
      </c>
      <c r="M8" s="79" t="s">
        <v>25</v>
      </c>
      <c r="N8" s="79"/>
      <c r="O8" s="79"/>
      <c r="P8" s="79"/>
      <c r="Q8" s="79" t="s">
        <v>26</v>
      </c>
      <c r="R8" s="79"/>
      <c r="S8" s="79"/>
      <c r="T8" s="79"/>
    </row>
    <row r="9" spans="2:20" ht="30.75" customHeight="1" x14ac:dyDescent="0.25">
      <c r="B9" s="79"/>
      <c r="C9" s="87"/>
      <c r="D9" s="88"/>
      <c r="E9" s="79"/>
      <c r="F9" s="79"/>
      <c r="G9" s="79"/>
      <c r="H9" s="78" t="s">
        <v>27</v>
      </c>
      <c r="I9" s="79" t="s">
        <v>28</v>
      </c>
      <c r="J9" s="78" t="s">
        <v>29</v>
      </c>
      <c r="K9" s="78"/>
      <c r="L9" s="78"/>
      <c r="M9" s="79" t="s">
        <v>30</v>
      </c>
      <c r="N9" s="79" t="s">
        <v>31</v>
      </c>
      <c r="O9" s="79" t="s">
        <v>32</v>
      </c>
      <c r="P9" s="78" t="s">
        <v>33</v>
      </c>
      <c r="Q9" s="78" t="s">
        <v>27</v>
      </c>
      <c r="R9" s="79" t="s">
        <v>28</v>
      </c>
      <c r="S9" s="78" t="s">
        <v>29</v>
      </c>
      <c r="T9" s="78"/>
    </row>
    <row r="10" spans="2:20" ht="20.25" customHeight="1" x14ac:dyDescent="0.25">
      <c r="B10" s="79"/>
      <c r="C10" s="84"/>
      <c r="D10" s="86"/>
      <c r="E10" s="79"/>
      <c r="F10" s="79"/>
      <c r="G10" s="79"/>
      <c r="H10" s="78"/>
      <c r="I10" s="79"/>
      <c r="J10" s="78"/>
      <c r="K10" s="78"/>
      <c r="L10" s="78"/>
      <c r="M10" s="79"/>
      <c r="N10" s="79"/>
      <c r="O10" s="79"/>
      <c r="P10" s="78"/>
      <c r="Q10" s="78"/>
      <c r="R10" s="79"/>
      <c r="S10" s="78"/>
      <c r="T10" s="78"/>
    </row>
    <row r="11" spans="2:20" ht="132" customHeight="1" x14ac:dyDescent="0.25">
      <c r="B11" s="4">
        <v>1</v>
      </c>
      <c r="C11" s="92" t="s">
        <v>57</v>
      </c>
      <c r="D11" s="93"/>
      <c r="E11" s="5" t="s">
        <v>115</v>
      </c>
      <c r="F11" s="6" t="s">
        <v>116</v>
      </c>
      <c r="G11" s="6" t="s">
        <v>117</v>
      </c>
      <c r="H11" s="4">
        <v>2</v>
      </c>
      <c r="I11" s="4">
        <v>20</v>
      </c>
      <c r="J11" s="4">
        <f t="shared" ref="J11:J12" si="0">H11*I11</f>
        <v>40</v>
      </c>
      <c r="K11" s="7" t="str">
        <f t="shared" ref="K11:K12" si="1">IF(J11&lt;=5,"Aceptable", IF(J11&lt;=10,"Tolerable",IF(J11&lt;=20,"Moderado",IF(J11&lt;=40,"Importante","Inaceptable"))))</f>
        <v>Importante</v>
      </c>
      <c r="L11" s="7" t="s">
        <v>38</v>
      </c>
      <c r="M11" s="6" t="s">
        <v>118</v>
      </c>
      <c r="N11" s="8" t="s">
        <v>40</v>
      </c>
      <c r="O11" s="9" t="s">
        <v>119</v>
      </c>
      <c r="P11" s="6" t="s">
        <v>120</v>
      </c>
      <c r="Q11" s="14"/>
      <c r="R11" s="15"/>
      <c r="S11" s="14"/>
      <c r="T11" s="14"/>
    </row>
    <row r="12" spans="2:20" ht="132" customHeight="1" x14ac:dyDescent="0.25">
      <c r="B12" s="4">
        <v>2</v>
      </c>
      <c r="C12" s="92" t="s">
        <v>57</v>
      </c>
      <c r="D12" s="93"/>
      <c r="E12" s="5" t="s">
        <v>121</v>
      </c>
      <c r="F12" s="6" t="s">
        <v>122</v>
      </c>
      <c r="G12" s="6" t="s">
        <v>123</v>
      </c>
      <c r="H12" s="4">
        <v>2</v>
      </c>
      <c r="I12" s="4">
        <v>20</v>
      </c>
      <c r="J12" s="4">
        <f t="shared" si="0"/>
        <v>40</v>
      </c>
      <c r="K12" s="7" t="str">
        <f t="shared" si="1"/>
        <v>Importante</v>
      </c>
      <c r="L12" s="7" t="s">
        <v>52</v>
      </c>
      <c r="M12" s="6" t="s">
        <v>124</v>
      </c>
      <c r="N12" s="8" t="s">
        <v>40</v>
      </c>
      <c r="O12" s="9" t="s">
        <v>125</v>
      </c>
      <c r="P12" s="6" t="s">
        <v>126</v>
      </c>
      <c r="Q12" s="14"/>
      <c r="R12" s="15"/>
      <c r="S12" s="14"/>
      <c r="T12" s="14"/>
    </row>
    <row r="13" spans="2:20" ht="15" customHeight="1" x14ac:dyDescent="0.25"/>
    <row r="14" spans="2:20" ht="15" customHeight="1" x14ac:dyDescent="0.25">
      <c r="B14" s="72" t="s">
        <v>78</v>
      </c>
      <c r="C14" s="73"/>
      <c r="D14" s="73"/>
      <c r="E14" s="73"/>
      <c r="F14" s="73"/>
      <c r="G14" s="74"/>
      <c r="H14" s="71" t="s">
        <v>79</v>
      </c>
      <c r="I14" s="71"/>
      <c r="J14" s="71"/>
      <c r="K14" s="71"/>
      <c r="L14" s="71"/>
      <c r="M14" s="71"/>
      <c r="N14" s="71" t="s">
        <v>80</v>
      </c>
      <c r="O14" s="71"/>
      <c r="P14" s="71"/>
      <c r="Q14" s="71"/>
      <c r="R14" s="71"/>
    </row>
    <row r="15" spans="2:20" ht="15" customHeight="1" x14ac:dyDescent="0.25">
      <c r="B15" s="72" t="s">
        <v>81</v>
      </c>
      <c r="C15" s="73"/>
      <c r="D15" s="73"/>
      <c r="E15" s="73"/>
      <c r="F15" s="73"/>
      <c r="G15" s="74"/>
      <c r="H15" s="75" t="s">
        <v>82</v>
      </c>
      <c r="I15" s="75"/>
      <c r="J15" s="75"/>
      <c r="K15" s="75"/>
      <c r="L15" s="75"/>
      <c r="M15" s="75"/>
      <c r="N15" s="75" t="s">
        <v>83</v>
      </c>
      <c r="O15" s="75"/>
      <c r="P15" s="75"/>
      <c r="Q15" s="75"/>
      <c r="R15" s="75"/>
    </row>
    <row r="20" spans="5:7" x14ac:dyDescent="0.25">
      <c r="E20" s="10"/>
      <c r="F20" s="10"/>
      <c r="G20" s="10"/>
    </row>
  </sheetData>
  <mergeCells count="36">
    <mergeCell ref="B1:E2"/>
    <mergeCell ref="F1:O2"/>
    <mergeCell ref="P1:R1"/>
    <mergeCell ref="P2:R2"/>
    <mergeCell ref="B3:O3"/>
    <mergeCell ref="P3:R3"/>
    <mergeCell ref="B4:G4"/>
    <mergeCell ref="P4:R4"/>
    <mergeCell ref="B6:T7"/>
    <mergeCell ref="B8:B10"/>
    <mergeCell ref="C8:D10"/>
    <mergeCell ref="E8:E10"/>
    <mergeCell ref="F8:F10"/>
    <mergeCell ref="G8:G10"/>
    <mergeCell ref="H8:K8"/>
    <mergeCell ref="M8:P8"/>
    <mergeCell ref="Q8:T8"/>
    <mergeCell ref="H9:H10"/>
    <mergeCell ref="I9:I10"/>
    <mergeCell ref="J9:K10"/>
    <mergeCell ref="M9:M10"/>
    <mergeCell ref="N9:N10"/>
    <mergeCell ref="S9:T10"/>
    <mergeCell ref="L8:L10"/>
    <mergeCell ref="O9:O10"/>
    <mergeCell ref="P9:P10"/>
    <mergeCell ref="B15:G15"/>
    <mergeCell ref="H15:M15"/>
    <mergeCell ref="N15:R15"/>
    <mergeCell ref="C11:D11"/>
    <mergeCell ref="C12:D12"/>
    <mergeCell ref="B14:G14"/>
    <mergeCell ref="H14:M14"/>
    <mergeCell ref="N14:R14"/>
    <mergeCell ref="Q9:Q10"/>
    <mergeCell ref="R9:R10"/>
  </mergeCells>
  <conditionalFormatting sqref="H13 H16">
    <cfRule type="cellIs" dxfId="1107" priority="24" operator="equal">
      <formula>2</formula>
    </cfRule>
  </conditionalFormatting>
  <conditionalFormatting sqref="H11:H12">
    <cfRule type="cellIs" dxfId="1106" priority="21" operator="equal">
      <formula>1</formula>
    </cfRule>
    <cfRule type="cellIs" dxfId="1105" priority="22" operator="equal">
      <formula>2</formula>
    </cfRule>
    <cfRule type="cellIs" dxfId="1104" priority="23" operator="equal">
      <formula>3</formula>
    </cfRule>
  </conditionalFormatting>
  <conditionalFormatting sqref="I11:I12">
    <cfRule type="cellIs" dxfId="1103" priority="18" operator="equal">
      <formula>5</formula>
    </cfRule>
    <cfRule type="cellIs" dxfId="1102" priority="19" operator="equal">
      <formula>10</formula>
    </cfRule>
    <cfRule type="cellIs" dxfId="1101" priority="20" operator="equal">
      <formula>20</formula>
    </cfRule>
  </conditionalFormatting>
  <conditionalFormatting sqref="J11:J12">
    <cfRule type="cellIs" dxfId="1100" priority="1" operator="equal">
      <formula>20</formula>
    </cfRule>
    <cfRule type="cellIs" dxfId="1099" priority="8" operator="equal">
      <formula>5</formula>
    </cfRule>
    <cfRule type="cellIs" dxfId="1098" priority="9" operator="equal">
      <formula>5</formula>
    </cfRule>
    <cfRule type="cellIs" dxfId="1097" priority="10" operator="equal">
      <formula>10</formula>
    </cfRule>
    <cfRule type="cellIs" dxfId="1096" priority="11" operator="equal">
      <formula>10</formula>
    </cfRule>
    <cfRule type="cellIs" dxfId="1095" priority="12" operator="equal">
      <formula>60</formula>
    </cfRule>
    <cfRule type="cellIs" dxfId="1094" priority="13" operator="equal">
      <formula>40</formula>
    </cfRule>
    <cfRule type="cellIs" dxfId="1093" priority="14" operator="equal">
      <formula>30</formula>
    </cfRule>
    <cfRule type="cellIs" dxfId="1092" priority="15" operator="equal">
      <formula>15</formula>
    </cfRule>
    <cfRule type="cellIs" dxfId="1091" priority="17" operator="equal">
      <formula>"15, 20, "</formula>
    </cfRule>
  </conditionalFormatting>
  <conditionalFormatting sqref="J11:J12">
    <cfRule type="cellIs" dxfId="1090" priority="16" operator="equal">
      <formula>15</formula>
    </cfRule>
  </conditionalFormatting>
  <conditionalFormatting sqref="K11:K12">
    <cfRule type="containsText" dxfId="1089" priority="2" operator="containsText" text="Inaceptable">
      <formula>NOT(ISERROR(SEARCH("Inaceptable",K11)))</formula>
    </cfRule>
    <cfRule type="containsText" dxfId="1088" priority="3" operator="containsText" text="Importante">
      <formula>NOT(ISERROR(SEARCH("Importante",K11)))</formula>
    </cfRule>
    <cfRule type="containsText" dxfId="1087" priority="4" operator="containsText" text="Moderado">
      <formula>NOT(ISERROR(SEARCH("Moderado",K11)))</formula>
    </cfRule>
    <cfRule type="containsText" dxfId="1086" priority="5" operator="containsText" text="Tolerable">
      <formula>NOT(ISERROR(SEARCH("Tolerable",K11)))</formula>
    </cfRule>
    <cfRule type="containsText" dxfId="1085" priority="6" operator="containsText" text="Aceptable">
      <formula>NOT(ISERROR(SEARCH("Aceptable",K11)))</formula>
    </cfRule>
    <cfRule type="containsText" dxfId="1084" priority="7" operator="containsText" text="Inaceptable">
      <formula>NOT(ISERROR(SEARCH("Inaceptable",K11)))</formula>
    </cfRule>
  </conditionalFormatting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9A5BD32-C223-438D-AD69-A126F9BFBC18}">
          <x14:formula1>
            <xm:f>'C:\Users\loren\Documents\Sapiencia\Riesgos e indicadores\[Consolidado Riesgos 2020 V2.xlsx]Listas'!#REF!</xm:f>
          </x14:formula1>
          <xm:sqref>C11:D12</xm:sqref>
        </x14:dataValidation>
        <x14:dataValidation type="list" allowBlank="1" showInputMessage="1" showErrorMessage="1" xr:uid="{E6A37038-F031-4655-836A-D8A9BF0976FB}">
          <x14:formula1>
            <xm:f>'C:\Users\loren\Documents\Sapiencia\Riesgos e indicadores\[Consolidado Riesgos 2020 V2.xlsx]Listas'!#REF!</xm:f>
          </x14:formula1>
          <xm:sqref>L11:L12 H11:I12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7F67A-3302-489E-8E7C-2F1563B95E8B}">
  <dimension ref="B1:T16"/>
  <sheetViews>
    <sheetView showGridLines="0" zoomScale="70" zoomScaleNormal="70" workbookViewId="0">
      <selection activeCell="W11" sqref="W11"/>
    </sheetView>
  </sheetViews>
  <sheetFormatPr baseColWidth="10" defaultColWidth="11.42578125" defaultRowHeight="15" x14ac:dyDescent="0.25"/>
  <cols>
    <col min="1" max="1" width="2" customWidth="1"/>
    <col min="2" max="2" width="3.5703125" bestFit="1" customWidth="1"/>
    <col min="3" max="3" width="14.85546875" bestFit="1" customWidth="1"/>
    <col min="4" max="4" width="10.5703125" bestFit="1" customWidth="1"/>
    <col min="5" max="5" width="33.42578125" bestFit="1" customWidth="1"/>
    <col min="6" max="6" width="37.42578125" customWidth="1"/>
    <col min="7" max="7" width="24" customWidth="1"/>
    <col min="8" max="8" width="20.85546875" customWidth="1"/>
    <col min="9" max="9" width="13.85546875" customWidth="1"/>
    <col min="10" max="10" width="8.7109375" customWidth="1"/>
    <col min="11" max="11" width="12.85546875" bestFit="1" customWidth="1"/>
    <col min="12" max="12" width="17.42578125" customWidth="1"/>
    <col min="13" max="13" width="32" customWidth="1"/>
    <col min="14" max="14" width="28.5703125" customWidth="1"/>
    <col min="15" max="15" width="18.85546875" customWidth="1"/>
    <col min="16" max="16" width="20.140625" customWidth="1"/>
    <col min="17" max="17" width="19.7109375" customWidth="1"/>
    <col min="18" max="18" width="13.140625" customWidth="1"/>
    <col min="19" max="19" width="9.140625" customWidth="1"/>
    <col min="20" max="20" width="13.7109375" customWidth="1"/>
  </cols>
  <sheetData>
    <row r="1" spans="2:20" ht="30.75" customHeight="1" x14ac:dyDescent="0.25">
      <c r="B1" s="89"/>
      <c r="C1" s="89"/>
      <c r="D1" s="89"/>
      <c r="E1" s="89"/>
      <c r="F1" s="90" t="s">
        <v>12</v>
      </c>
      <c r="G1" s="90"/>
      <c r="H1" s="90"/>
      <c r="I1" s="90"/>
      <c r="J1" s="90"/>
      <c r="K1" s="90"/>
      <c r="L1" s="90"/>
      <c r="M1" s="90"/>
      <c r="N1" s="90"/>
      <c r="O1" s="90"/>
      <c r="P1" s="90" t="s">
        <v>13</v>
      </c>
      <c r="Q1" s="90"/>
      <c r="R1" s="90"/>
    </row>
    <row r="2" spans="2:20" ht="27" customHeight="1" x14ac:dyDescent="0.25">
      <c r="B2" s="89"/>
      <c r="C2" s="89"/>
      <c r="D2" s="89"/>
      <c r="E2" s="89"/>
      <c r="F2" s="90"/>
      <c r="G2" s="90"/>
      <c r="H2" s="90"/>
      <c r="I2" s="90"/>
      <c r="J2" s="90"/>
      <c r="K2" s="90"/>
      <c r="L2" s="90"/>
      <c r="M2" s="90"/>
      <c r="N2" s="90"/>
      <c r="O2" s="90"/>
      <c r="P2" s="91" t="s">
        <v>14</v>
      </c>
      <c r="Q2" s="91"/>
      <c r="R2" s="91"/>
    </row>
    <row r="3" spans="2:20" x14ac:dyDescent="0.25">
      <c r="B3" s="90" t="s">
        <v>15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 t="s">
        <v>16</v>
      </c>
      <c r="Q3" s="90"/>
      <c r="R3" s="90"/>
    </row>
    <row r="4" spans="2:20" x14ac:dyDescent="0.25">
      <c r="B4" s="94"/>
      <c r="C4" s="94"/>
      <c r="D4" s="94"/>
      <c r="E4" s="94"/>
      <c r="F4" s="94"/>
      <c r="G4" s="94"/>
      <c r="I4" s="1"/>
      <c r="J4" s="2"/>
      <c r="K4" s="2"/>
      <c r="L4" s="2"/>
      <c r="P4" s="94" t="s">
        <v>17</v>
      </c>
      <c r="Q4" s="94"/>
      <c r="R4" s="94"/>
    </row>
    <row r="5" spans="2:20" x14ac:dyDescent="0.25">
      <c r="B5" s="3"/>
      <c r="C5" s="3"/>
      <c r="D5" s="3"/>
      <c r="E5" s="3"/>
      <c r="F5" s="3"/>
      <c r="G5" s="3"/>
      <c r="H5" s="1"/>
      <c r="I5" s="1"/>
      <c r="J5" s="2"/>
      <c r="K5" s="2"/>
      <c r="L5" s="2"/>
      <c r="M5" s="2"/>
    </row>
    <row r="6" spans="2:20" x14ac:dyDescent="0.25">
      <c r="B6" s="81" t="s">
        <v>15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3"/>
    </row>
    <row r="7" spans="2:20" x14ac:dyDescent="0.25"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6"/>
    </row>
    <row r="8" spans="2:20" x14ac:dyDescent="0.25">
      <c r="B8" s="79" t="s">
        <v>18</v>
      </c>
      <c r="C8" s="81" t="s">
        <v>19</v>
      </c>
      <c r="D8" s="83"/>
      <c r="E8" s="79" t="s">
        <v>20</v>
      </c>
      <c r="F8" s="79" t="s">
        <v>21</v>
      </c>
      <c r="G8" s="79" t="s">
        <v>22</v>
      </c>
      <c r="H8" s="79" t="s">
        <v>23</v>
      </c>
      <c r="I8" s="79"/>
      <c r="J8" s="79"/>
      <c r="K8" s="79"/>
      <c r="L8" s="78" t="s">
        <v>24</v>
      </c>
      <c r="M8" s="79" t="s">
        <v>25</v>
      </c>
      <c r="N8" s="79"/>
      <c r="O8" s="79"/>
      <c r="P8" s="79"/>
      <c r="Q8" s="79" t="s">
        <v>26</v>
      </c>
      <c r="R8" s="79"/>
      <c r="S8" s="79"/>
      <c r="T8" s="79"/>
    </row>
    <row r="9" spans="2:20" ht="15" customHeight="1" x14ac:dyDescent="0.25">
      <c r="B9" s="79"/>
      <c r="C9" s="87"/>
      <c r="D9" s="88"/>
      <c r="E9" s="79"/>
      <c r="F9" s="79"/>
      <c r="G9" s="79"/>
      <c r="H9" s="78" t="s">
        <v>27</v>
      </c>
      <c r="I9" s="79" t="s">
        <v>28</v>
      </c>
      <c r="J9" s="78" t="s">
        <v>29</v>
      </c>
      <c r="K9" s="78"/>
      <c r="L9" s="78"/>
      <c r="M9" s="79" t="s">
        <v>30</v>
      </c>
      <c r="N9" s="79" t="s">
        <v>31</v>
      </c>
      <c r="O9" s="79" t="s">
        <v>32</v>
      </c>
      <c r="P9" s="78" t="s">
        <v>33</v>
      </c>
      <c r="Q9" s="78" t="s">
        <v>27</v>
      </c>
      <c r="R9" s="79" t="s">
        <v>28</v>
      </c>
      <c r="S9" s="78" t="s">
        <v>29</v>
      </c>
      <c r="T9" s="78"/>
    </row>
    <row r="10" spans="2:20" ht="37.5" customHeight="1" x14ac:dyDescent="0.25">
      <c r="B10" s="79"/>
      <c r="C10" s="84"/>
      <c r="D10" s="86"/>
      <c r="E10" s="79"/>
      <c r="F10" s="79"/>
      <c r="G10" s="79"/>
      <c r="H10" s="78"/>
      <c r="I10" s="79"/>
      <c r="J10" s="78"/>
      <c r="K10" s="78"/>
      <c r="L10" s="78"/>
      <c r="M10" s="79"/>
      <c r="N10" s="79"/>
      <c r="O10" s="79"/>
      <c r="P10" s="78"/>
      <c r="Q10" s="78"/>
      <c r="R10" s="79"/>
      <c r="S10" s="78"/>
      <c r="T10" s="78"/>
    </row>
    <row r="11" spans="2:20" ht="195" x14ac:dyDescent="0.25">
      <c r="B11" s="4">
        <v>1</v>
      </c>
      <c r="C11" s="92" t="s">
        <v>86</v>
      </c>
      <c r="D11" s="93"/>
      <c r="E11" s="5" t="s">
        <v>129</v>
      </c>
      <c r="F11" s="6" t="s">
        <v>130</v>
      </c>
      <c r="G11" s="6" t="s">
        <v>131</v>
      </c>
      <c r="H11" s="4">
        <v>3</v>
      </c>
      <c r="I11" s="4">
        <v>20</v>
      </c>
      <c r="J11" s="4">
        <f t="shared" ref="J11:J13" si="0">H11*I11</f>
        <v>60</v>
      </c>
      <c r="K11" s="4" t="str">
        <f t="shared" ref="K11:K13" si="1">IF(J11&lt;=5,"Aceptable", IF(J11&lt;=10,"Tolerable",IF(J11&lt;=20,"Moderado",IF(J11&lt;=40,"Importante","Inaceptable"))))</f>
        <v>Inaceptable</v>
      </c>
      <c r="L11" s="8" t="s">
        <v>52</v>
      </c>
      <c r="M11" s="6" t="s">
        <v>132</v>
      </c>
      <c r="N11" s="8" t="s">
        <v>133</v>
      </c>
      <c r="O11" s="6" t="s">
        <v>134</v>
      </c>
      <c r="P11" s="6" t="s">
        <v>135</v>
      </c>
      <c r="Q11" s="4"/>
      <c r="R11" s="4"/>
      <c r="S11" s="4"/>
      <c r="T11" s="7"/>
    </row>
    <row r="12" spans="2:20" ht="210" x14ac:dyDescent="0.25">
      <c r="B12" s="4">
        <v>2</v>
      </c>
      <c r="C12" s="92" t="s">
        <v>85</v>
      </c>
      <c r="D12" s="93"/>
      <c r="E12" s="5" t="s">
        <v>136</v>
      </c>
      <c r="F12" s="12" t="s">
        <v>143</v>
      </c>
      <c r="G12" s="6" t="s">
        <v>137</v>
      </c>
      <c r="H12" s="4">
        <v>2</v>
      </c>
      <c r="I12" s="4">
        <v>20</v>
      </c>
      <c r="J12" s="4">
        <f t="shared" si="0"/>
        <v>40</v>
      </c>
      <c r="K12" s="4" t="str">
        <f t="shared" si="1"/>
        <v>Importante</v>
      </c>
      <c r="L12" s="8" t="s">
        <v>52</v>
      </c>
      <c r="M12" s="6" t="s">
        <v>138</v>
      </c>
      <c r="N12" s="8" t="s">
        <v>133</v>
      </c>
      <c r="O12" s="6" t="s">
        <v>134</v>
      </c>
      <c r="P12" s="6" t="s">
        <v>139</v>
      </c>
      <c r="Q12" s="4"/>
      <c r="R12" s="4"/>
      <c r="S12" s="4"/>
      <c r="T12" s="7"/>
    </row>
    <row r="13" spans="2:20" ht="195" x14ac:dyDescent="0.25">
      <c r="B13" s="4">
        <v>3</v>
      </c>
      <c r="C13" s="92" t="s">
        <v>86</v>
      </c>
      <c r="D13" s="93"/>
      <c r="E13" s="16" t="s">
        <v>145</v>
      </c>
      <c r="F13" s="12" t="s">
        <v>144</v>
      </c>
      <c r="G13" s="6" t="s">
        <v>140</v>
      </c>
      <c r="H13" s="4">
        <v>2</v>
      </c>
      <c r="I13" s="4">
        <v>20</v>
      </c>
      <c r="J13" s="4">
        <f t="shared" si="0"/>
        <v>40</v>
      </c>
      <c r="K13" s="4" t="str">
        <f t="shared" si="1"/>
        <v>Importante</v>
      </c>
      <c r="L13" s="8" t="s">
        <v>52</v>
      </c>
      <c r="M13" s="6" t="s">
        <v>141</v>
      </c>
      <c r="N13" s="8" t="s">
        <v>133</v>
      </c>
      <c r="O13" s="6" t="s">
        <v>134</v>
      </c>
      <c r="P13" s="6" t="s">
        <v>142</v>
      </c>
      <c r="Q13" s="4"/>
      <c r="R13" s="4"/>
      <c r="S13" s="4"/>
      <c r="T13" s="7"/>
    </row>
    <row r="14" spans="2:20" ht="15" customHeight="1" x14ac:dyDescent="0.25"/>
    <row r="15" spans="2:20" ht="15" customHeight="1" x14ac:dyDescent="0.25">
      <c r="B15" s="72" t="s">
        <v>78</v>
      </c>
      <c r="C15" s="73"/>
      <c r="D15" s="73"/>
      <c r="E15" s="73"/>
      <c r="F15" s="73"/>
      <c r="G15" s="74"/>
      <c r="H15" s="71" t="s">
        <v>79</v>
      </c>
      <c r="I15" s="71"/>
      <c r="J15" s="71"/>
      <c r="K15" s="71"/>
      <c r="L15" s="71"/>
      <c r="M15" s="71"/>
      <c r="N15" s="71" t="s">
        <v>80</v>
      </c>
      <c r="O15" s="71"/>
      <c r="P15" s="71"/>
      <c r="Q15" s="71"/>
      <c r="R15" s="71"/>
    </row>
    <row r="16" spans="2:20" ht="15" customHeight="1" x14ac:dyDescent="0.25">
      <c r="B16" s="72" t="s">
        <v>81</v>
      </c>
      <c r="C16" s="73"/>
      <c r="D16" s="73"/>
      <c r="E16" s="73"/>
      <c r="F16" s="73"/>
      <c r="G16" s="74"/>
      <c r="H16" s="75" t="s">
        <v>82</v>
      </c>
      <c r="I16" s="75"/>
      <c r="J16" s="75"/>
      <c r="K16" s="75"/>
      <c r="L16" s="75"/>
      <c r="M16" s="75"/>
      <c r="N16" s="75" t="s">
        <v>83</v>
      </c>
      <c r="O16" s="75"/>
      <c r="P16" s="75"/>
      <c r="Q16" s="75"/>
      <c r="R16" s="75"/>
    </row>
  </sheetData>
  <dataConsolidate/>
  <mergeCells count="37">
    <mergeCell ref="B1:E2"/>
    <mergeCell ref="F1:O2"/>
    <mergeCell ref="P1:R1"/>
    <mergeCell ref="P2:R2"/>
    <mergeCell ref="B3:O3"/>
    <mergeCell ref="P3:R3"/>
    <mergeCell ref="B4:G4"/>
    <mergeCell ref="P4:R4"/>
    <mergeCell ref="B6:T7"/>
    <mergeCell ref="B8:B10"/>
    <mergeCell ref="C8:D10"/>
    <mergeCell ref="E8:E10"/>
    <mergeCell ref="F8:F10"/>
    <mergeCell ref="G8:G10"/>
    <mergeCell ref="H8:K8"/>
    <mergeCell ref="L8:L10"/>
    <mergeCell ref="M8:P8"/>
    <mergeCell ref="Q8:T8"/>
    <mergeCell ref="H9:H10"/>
    <mergeCell ref="I9:I10"/>
    <mergeCell ref="J9:K10"/>
    <mergeCell ref="M9:M10"/>
    <mergeCell ref="S9:T10"/>
    <mergeCell ref="N9:N10"/>
    <mergeCell ref="O9:O10"/>
    <mergeCell ref="P9:P10"/>
    <mergeCell ref="B16:G16"/>
    <mergeCell ref="H16:M16"/>
    <mergeCell ref="N16:R16"/>
    <mergeCell ref="C11:D11"/>
    <mergeCell ref="C12:D12"/>
    <mergeCell ref="C13:D13"/>
    <mergeCell ref="B15:G15"/>
    <mergeCell ref="H15:M15"/>
    <mergeCell ref="N15:R15"/>
    <mergeCell ref="Q9:Q10"/>
    <mergeCell ref="R9:R10"/>
  </mergeCells>
  <conditionalFormatting sqref="H14 H17">
    <cfRule type="cellIs" dxfId="1083" priority="122" operator="equal">
      <formula>2</formula>
    </cfRule>
  </conditionalFormatting>
  <conditionalFormatting sqref="H13">
    <cfRule type="cellIs" dxfId="1082" priority="119" operator="equal">
      <formula>1</formula>
    </cfRule>
    <cfRule type="cellIs" dxfId="1081" priority="120" operator="equal">
      <formula>2</formula>
    </cfRule>
    <cfRule type="cellIs" dxfId="1080" priority="121" operator="equal">
      <formula>3</formula>
    </cfRule>
  </conditionalFormatting>
  <conditionalFormatting sqref="I11 I13">
    <cfRule type="cellIs" dxfId="1079" priority="116" operator="equal">
      <formula>5</formula>
    </cfRule>
    <cfRule type="cellIs" dxfId="1078" priority="117" operator="equal">
      <formula>10</formula>
    </cfRule>
    <cfRule type="cellIs" dxfId="1077" priority="118" operator="equal">
      <formula>20</formula>
    </cfRule>
  </conditionalFormatting>
  <conditionalFormatting sqref="K11">
    <cfRule type="containsText" dxfId="1076" priority="107" operator="containsText" text="Inaceptable">
      <formula>NOT(ISERROR(SEARCH("Inaceptable",K11)))</formula>
    </cfRule>
    <cfRule type="containsText" dxfId="1075" priority="108" operator="containsText" text="Importante">
      <formula>NOT(ISERROR(SEARCH("Importante",K11)))</formula>
    </cfRule>
    <cfRule type="containsText" dxfId="1074" priority="109" operator="containsText" text="Moderado">
      <formula>NOT(ISERROR(SEARCH("Moderado",K11)))</formula>
    </cfRule>
    <cfRule type="containsText" dxfId="1073" priority="110" operator="containsText" text="Tolerable">
      <formula>NOT(ISERROR(SEARCH("Tolerable",K11)))</formula>
    </cfRule>
    <cfRule type="containsText" dxfId="1072" priority="111" operator="containsText" text="Aceptable">
      <formula>NOT(ISERROR(SEARCH("Aceptable",K11)))</formula>
    </cfRule>
    <cfRule type="containsText" dxfId="1071" priority="112" operator="containsText" text="Inaceptable">
      <formula>NOT(ISERROR(SEARCH("Inaceptable",K11)))</formula>
    </cfRule>
  </conditionalFormatting>
  <conditionalFormatting sqref="J11">
    <cfRule type="cellIs" dxfId="1070" priority="96" operator="equal">
      <formula>20</formula>
    </cfRule>
    <cfRule type="cellIs" dxfId="1069" priority="97" operator="equal">
      <formula>5</formula>
    </cfRule>
    <cfRule type="cellIs" dxfId="1068" priority="98" operator="equal">
      <formula>5</formula>
    </cfRule>
    <cfRule type="cellIs" dxfId="1067" priority="99" operator="equal">
      <formula>10</formula>
    </cfRule>
    <cfRule type="cellIs" dxfId="1066" priority="100" operator="equal">
      <formula>10</formula>
    </cfRule>
    <cfRule type="cellIs" dxfId="1065" priority="101" operator="equal">
      <formula>60</formula>
    </cfRule>
    <cfRule type="cellIs" dxfId="1064" priority="102" operator="equal">
      <formula>40</formula>
    </cfRule>
    <cfRule type="cellIs" dxfId="1063" priority="103" operator="equal">
      <formula>30</formula>
    </cfRule>
    <cfRule type="cellIs" dxfId="1062" priority="104" operator="equal">
      <formula>15</formula>
    </cfRule>
    <cfRule type="cellIs" dxfId="1061" priority="106" operator="equal">
      <formula>"15, 20, "</formula>
    </cfRule>
  </conditionalFormatting>
  <conditionalFormatting sqref="J11">
    <cfRule type="cellIs" dxfId="1060" priority="105" operator="equal">
      <formula>15</formula>
    </cfRule>
  </conditionalFormatting>
  <conditionalFormatting sqref="R11">
    <cfRule type="cellIs" dxfId="1059" priority="93" operator="equal">
      <formula>5</formula>
    </cfRule>
    <cfRule type="cellIs" dxfId="1058" priority="94" operator="equal">
      <formula>10</formula>
    </cfRule>
    <cfRule type="cellIs" dxfId="1057" priority="95" operator="equal">
      <formula>20</formula>
    </cfRule>
  </conditionalFormatting>
  <conditionalFormatting sqref="Q11">
    <cfRule type="cellIs" dxfId="1056" priority="90" operator="equal">
      <formula>1</formula>
    </cfRule>
    <cfRule type="cellIs" dxfId="1055" priority="91" operator="equal">
      <formula>2</formula>
    </cfRule>
    <cfRule type="cellIs" dxfId="1054" priority="92" operator="equal">
      <formula>3</formula>
    </cfRule>
  </conditionalFormatting>
  <conditionalFormatting sqref="T11">
    <cfRule type="containsText" dxfId="1053" priority="84" operator="containsText" text="Inaceptable">
      <formula>NOT(ISERROR(SEARCH("Inaceptable",T11)))</formula>
    </cfRule>
    <cfRule type="containsText" dxfId="1052" priority="85" operator="containsText" text="Importante">
      <formula>NOT(ISERROR(SEARCH("Importante",T11)))</formula>
    </cfRule>
    <cfRule type="containsText" dxfId="1051" priority="86" operator="containsText" text="Moderado">
      <formula>NOT(ISERROR(SEARCH("Moderado",T11)))</formula>
    </cfRule>
    <cfRule type="containsText" dxfId="1050" priority="87" operator="containsText" text="Tolerable">
      <formula>NOT(ISERROR(SEARCH("Tolerable",T11)))</formula>
    </cfRule>
    <cfRule type="containsText" dxfId="1049" priority="88" operator="containsText" text="Aceptable">
      <formula>NOT(ISERROR(SEARCH("Aceptable",T11)))</formula>
    </cfRule>
    <cfRule type="containsText" dxfId="1048" priority="89" operator="containsText" text="Inaceptable">
      <formula>NOT(ISERROR(SEARCH("Inaceptable",T11)))</formula>
    </cfRule>
  </conditionalFormatting>
  <conditionalFormatting sqref="S11">
    <cfRule type="cellIs" dxfId="1047" priority="73" operator="equal">
      <formula>20</formula>
    </cfRule>
    <cfRule type="cellIs" dxfId="1046" priority="74" operator="equal">
      <formula>5</formula>
    </cfRule>
    <cfRule type="cellIs" dxfId="1045" priority="75" operator="equal">
      <formula>5</formula>
    </cfRule>
    <cfRule type="cellIs" dxfId="1044" priority="76" operator="equal">
      <formula>10</formula>
    </cfRule>
    <cfRule type="cellIs" dxfId="1043" priority="77" operator="equal">
      <formula>10</formula>
    </cfRule>
    <cfRule type="cellIs" dxfId="1042" priority="78" operator="equal">
      <formula>60</formula>
    </cfRule>
    <cfRule type="cellIs" dxfId="1041" priority="79" operator="equal">
      <formula>40</formula>
    </cfRule>
    <cfRule type="cellIs" dxfId="1040" priority="80" operator="equal">
      <formula>30</formula>
    </cfRule>
    <cfRule type="cellIs" dxfId="1039" priority="81" operator="equal">
      <formula>15</formula>
    </cfRule>
    <cfRule type="cellIs" dxfId="1038" priority="83" operator="equal">
      <formula>"15, 20, "</formula>
    </cfRule>
  </conditionalFormatting>
  <conditionalFormatting sqref="S11">
    <cfRule type="cellIs" dxfId="1037" priority="82" operator="equal">
      <formula>15</formula>
    </cfRule>
  </conditionalFormatting>
  <conditionalFormatting sqref="Q13">
    <cfRule type="cellIs" dxfId="1036" priority="70" operator="equal">
      <formula>1</formula>
    </cfRule>
    <cfRule type="cellIs" dxfId="1035" priority="71" operator="equal">
      <formula>2</formula>
    </cfRule>
    <cfRule type="cellIs" dxfId="1034" priority="72" operator="equal">
      <formula>3</formula>
    </cfRule>
  </conditionalFormatting>
  <conditionalFormatting sqref="R13">
    <cfRule type="cellIs" dxfId="1033" priority="67" operator="equal">
      <formula>5</formula>
    </cfRule>
    <cfRule type="cellIs" dxfId="1032" priority="68" operator="equal">
      <formula>10</formula>
    </cfRule>
    <cfRule type="cellIs" dxfId="1031" priority="69" operator="equal">
      <formula>20</formula>
    </cfRule>
  </conditionalFormatting>
  <conditionalFormatting sqref="S13">
    <cfRule type="cellIs" dxfId="1030" priority="50" operator="equal">
      <formula>20</formula>
    </cfRule>
    <cfRule type="cellIs" dxfId="1029" priority="57" operator="equal">
      <formula>5</formula>
    </cfRule>
    <cfRule type="cellIs" dxfId="1028" priority="58" operator="equal">
      <formula>5</formula>
    </cfRule>
    <cfRule type="cellIs" dxfId="1027" priority="59" operator="equal">
      <formula>10</formula>
    </cfRule>
    <cfRule type="cellIs" dxfId="1026" priority="60" operator="equal">
      <formula>10</formula>
    </cfRule>
    <cfRule type="cellIs" dxfId="1025" priority="61" operator="equal">
      <formula>60</formula>
    </cfRule>
    <cfRule type="cellIs" dxfId="1024" priority="62" operator="equal">
      <formula>40</formula>
    </cfRule>
    <cfRule type="cellIs" dxfId="1023" priority="63" operator="equal">
      <formula>30</formula>
    </cfRule>
    <cfRule type="cellIs" dxfId="1022" priority="64" operator="equal">
      <formula>15</formula>
    </cfRule>
    <cfRule type="cellIs" dxfId="1021" priority="66" operator="equal">
      <formula>"15, 20, "</formula>
    </cfRule>
  </conditionalFormatting>
  <conditionalFormatting sqref="S13">
    <cfRule type="cellIs" dxfId="1020" priority="65" operator="equal">
      <formula>15</formula>
    </cfRule>
  </conditionalFormatting>
  <conditionalFormatting sqref="T13">
    <cfRule type="containsText" dxfId="1019" priority="51" operator="containsText" text="Inaceptable">
      <formula>NOT(ISERROR(SEARCH("Inaceptable",T13)))</formula>
    </cfRule>
    <cfRule type="containsText" dxfId="1018" priority="52" operator="containsText" text="Importante">
      <formula>NOT(ISERROR(SEARCH("Importante",T13)))</formula>
    </cfRule>
    <cfRule type="containsText" dxfId="1017" priority="53" operator="containsText" text="Moderado">
      <formula>NOT(ISERROR(SEARCH("Moderado",T13)))</formula>
    </cfRule>
    <cfRule type="containsText" dxfId="1016" priority="54" operator="containsText" text="Tolerable">
      <formula>NOT(ISERROR(SEARCH("Tolerable",T13)))</formula>
    </cfRule>
    <cfRule type="containsText" dxfId="1015" priority="55" operator="containsText" text="Aceptable">
      <formula>NOT(ISERROR(SEARCH("Aceptable",T13)))</formula>
    </cfRule>
    <cfRule type="containsText" dxfId="1014" priority="56" operator="containsText" text="Inaceptable">
      <formula>NOT(ISERROR(SEARCH("Inaceptable",T13)))</formula>
    </cfRule>
  </conditionalFormatting>
  <conditionalFormatting sqref="H12">
    <cfRule type="cellIs" dxfId="1013" priority="47" operator="equal">
      <formula>1</formula>
    </cfRule>
    <cfRule type="cellIs" dxfId="1012" priority="48" operator="equal">
      <formula>2</formula>
    </cfRule>
    <cfRule type="cellIs" dxfId="1011" priority="49" operator="equal">
      <formula>3</formula>
    </cfRule>
  </conditionalFormatting>
  <conditionalFormatting sqref="I12">
    <cfRule type="cellIs" dxfId="1010" priority="44" operator="equal">
      <formula>5</formula>
    </cfRule>
    <cfRule type="cellIs" dxfId="1009" priority="45" operator="equal">
      <formula>10</formula>
    </cfRule>
    <cfRule type="cellIs" dxfId="1008" priority="46" operator="equal">
      <formula>20</formula>
    </cfRule>
  </conditionalFormatting>
  <conditionalFormatting sqref="J12:J13">
    <cfRule type="cellIs" dxfId="1007" priority="27" operator="equal">
      <formula>20</formula>
    </cfRule>
    <cfRule type="cellIs" dxfId="1006" priority="34" operator="equal">
      <formula>5</formula>
    </cfRule>
    <cfRule type="cellIs" dxfId="1005" priority="35" operator="equal">
      <formula>5</formula>
    </cfRule>
    <cfRule type="cellIs" dxfId="1004" priority="36" operator="equal">
      <formula>10</formula>
    </cfRule>
    <cfRule type="cellIs" dxfId="1003" priority="37" operator="equal">
      <formula>10</formula>
    </cfRule>
    <cfRule type="cellIs" dxfId="1002" priority="38" operator="equal">
      <formula>60</formula>
    </cfRule>
    <cfRule type="cellIs" dxfId="1001" priority="39" operator="equal">
      <formula>40</formula>
    </cfRule>
    <cfRule type="cellIs" dxfId="1000" priority="40" operator="equal">
      <formula>30</formula>
    </cfRule>
    <cfRule type="cellIs" dxfId="999" priority="41" operator="equal">
      <formula>15</formula>
    </cfRule>
    <cfRule type="cellIs" dxfId="998" priority="43" operator="equal">
      <formula>"15, 20, "</formula>
    </cfRule>
  </conditionalFormatting>
  <conditionalFormatting sqref="J12:J13">
    <cfRule type="cellIs" dxfId="997" priority="42" operator="equal">
      <formula>15</formula>
    </cfRule>
  </conditionalFormatting>
  <conditionalFormatting sqref="K12:K13">
    <cfRule type="containsText" dxfId="996" priority="28" operator="containsText" text="Inaceptable">
      <formula>NOT(ISERROR(SEARCH("Inaceptable",K12)))</formula>
    </cfRule>
    <cfRule type="containsText" dxfId="995" priority="29" operator="containsText" text="Importante">
      <formula>NOT(ISERROR(SEARCH("Importante",K12)))</formula>
    </cfRule>
    <cfRule type="containsText" dxfId="994" priority="30" operator="containsText" text="Moderado">
      <formula>NOT(ISERROR(SEARCH("Moderado",K12)))</formula>
    </cfRule>
    <cfRule type="containsText" dxfId="993" priority="31" operator="containsText" text="Tolerable">
      <formula>NOT(ISERROR(SEARCH("Tolerable",K12)))</formula>
    </cfRule>
    <cfRule type="containsText" dxfId="992" priority="32" operator="containsText" text="Aceptable">
      <formula>NOT(ISERROR(SEARCH("Aceptable",K12)))</formula>
    </cfRule>
    <cfRule type="containsText" dxfId="991" priority="33" operator="containsText" text="Inaceptable">
      <formula>NOT(ISERROR(SEARCH("Inaceptable",K12)))</formula>
    </cfRule>
  </conditionalFormatting>
  <conditionalFormatting sqref="Q12">
    <cfRule type="cellIs" dxfId="990" priority="24" operator="equal">
      <formula>1</formula>
    </cfRule>
    <cfRule type="cellIs" dxfId="989" priority="25" operator="equal">
      <formula>2</formula>
    </cfRule>
    <cfRule type="cellIs" dxfId="988" priority="26" operator="equal">
      <formula>3</formula>
    </cfRule>
  </conditionalFormatting>
  <conditionalFormatting sqref="R12">
    <cfRule type="cellIs" dxfId="987" priority="21" operator="equal">
      <formula>5</formula>
    </cfRule>
    <cfRule type="cellIs" dxfId="986" priority="22" operator="equal">
      <formula>10</formula>
    </cfRule>
    <cfRule type="cellIs" dxfId="985" priority="23" operator="equal">
      <formula>20</formula>
    </cfRule>
  </conditionalFormatting>
  <conditionalFormatting sqref="S12">
    <cfRule type="cellIs" dxfId="984" priority="4" operator="equal">
      <formula>20</formula>
    </cfRule>
    <cfRule type="cellIs" dxfId="983" priority="11" operator="equal">
      <formula>5</formula>
    </cfRule>
    <cfRule type="cellIs" dxfId="982" priority="12" operator="equal">
      <formula>5</formula>
    </cfRule>
    <cfRule type="cellIs" dxfId="981" priority="13" operator="equal">
      <formula>10</formula>
    </cfRule>
    <cfRule type="cellIs" dxfId="980" priority="14" operator="equal">
      <formula>10</formula>
    </cfRule>
    <cfRule type="cellIs" dxfId="979" priority="15" operator="equal">
      <formula>60</formula>
    </cfRule>
    <cfRule type="cellIs" dxfId="978" priority="16" operator="equal">
      <formula>40</formula>
    </cfRule>
    <cfRule type="cellIs" dxfId="977" priority="17" operator="equal">
      <formula>30</formula>
    </cfRule>
    <cfRule type="cellIs" dxfId="976" priority="18" operator="equal">
      <formula>15</formula>
    </cfRule>
    <cfRule type="cellIs" dxfId="975" priority="20" operator="equal">
      <formula>"15, 20, "</formula>
    </cfRule>
  </conditionalFormatting>
  <conditionalFormatting sqref="S12">
    <cfRule type="cellIs" dxfId="974" priority="19" operator="equal">
      <formula>15</formula>
    </cfRule>
  </conditionalFormatting>
  <conditionalFormatting sqref="T12">
    <cfRule type="containsText" dxfId="973" priority="5" operator="containsText" text="Inaceptable">
      <formula>NOT(ISERROR(SEARCH("Inaceptable",T12)))</formula>
    </cfRule>
    <cfRule type="containsText" dxfId="972" priority="6" operator="containsText" text="Importante">
      <formula>NOT(ISERROR(SEARCH("Importante",T12)))</formula>
    </cfRule>
    <cfRule type="containsText" dxfId="971" priority="7" operator="containsText" text="Moderado">
      <formula>NOT(ISERROR(SEARCH("Moderado",T12)))</formula>
    </cfRule>
    <cfRule type="containsText" dxfId="970" priority="8" operator="containsText" text="Tolerable">
      <formula>NOT(ISERROR(SEARCH("Tolerable",T12)))</formula>
    </cfRule>
    <cfRule type="containsText" dxfId="969" priority="9" operator="containsText" text="Aceptable">
      <formula>NOT(ISERROR(SEARCH("Aceptable",T12)))</formula>
    </cfRule>
    <cfRule type="containsText" dxfId="968" priority="10" operator="containsText" text="Inaceptable">
      <formula>NOT(ISERROR(SEARCH("Inaceptable",T12)))</formula>
    </cfRule>
  </conditionalFormatting>
  <conditionalFormatting sqref="H11">
    <cfRule type="cellIs" dxfId="967" priority="1" operator="equal">
      <formula>1</formula>
    </cfRule>
    <cfRule type="cellIs" dxfId="966" priority="2" operator="equal">
      <formula>2</formula>
    </cfRule>
    <cfRule type="cellIs" dxfId="965" priority="3" operator="equal">
      <formula>3</formula>
    </cfRule>
  </conditionalFormatting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3856DAC-8FE1-4B85-8A40-9CCDB1CCA38E}">
          <x14:formula1>
            <xm:f>'C:\Users\loren\Documents\Sapiencia\Riesgos e indicadores\[Consolidado Riesgos 2020 V2.xlsx]Listas'!#REF!</xm:f>
          </x14:formula1>
          <xm:sqref>C11:D13 L11:L13 Q11:R13 H11:I13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3E0E0-F6B8-4AB3-A01B-AC1CC1C7E697}">
  <dimension ref="B1:T30"/>
  <sheetViews>
    <sheetView showGridLines="0" zoomScale="70" zoomScaleNormal="70" zoomScaleSheetLayoutView="93" workbookViewId="0">
      <selection activeCell="V11" sqref="V11"/>
    </sheetView>
  </sheetViews>
  <sheetFormatPr baseColWidth="10" defaultColWidth="11.42578125" defaultRowHeight="15" x14ac:dyDescent="0.25"/>
  <cols>
    <col min="1" max="1" width="2" customWidth="1"/>
    <col min="2" max="2" width="3.5703125" bestFit="1" customWidth="1"/>
    <col min="3" max="3" width="14.85546875" bestFit="1" customWidth="1"/>
    <col min="4" max="4" width="10.5703125" bestFit="1" customWidth="1"/>
    <col min="5" max="5" width="35.85546875" customWidth="1"/>
    <col min="6" max="6" width="33.7109375" customWidth="1"/>
    <col min="7" max="7" width="30.7109375" customWidth="1"/>
    <col min="8" max="8" width="20.42578125" customWidth="1"/>
    <col min="9" max="9" width="15.42578125" customWidth="1"/>
    <col min="10" max="10" width="12.28515625" customWidth="1"/>
    <col min="11" max="11" width="15.85546875" customWidth="1"/>
    <col min="12" max="12" width="19" customWidth="1"/>
    <col min="13" max="13" width="30.85546875" customWidth="1"/>
    <col min="14" max="14" width="24.140625" customWidth="1"/>
    <col min="15" max="15" width="21.28515625" customWidth="1"/>
    <col min="16" max="16" width="20.140625" customWidth="1"/>
    <col min="17" max="17" width="21.42578125" customWidth="1"/>
    <col min="18" max="18" width="14.7109375" customWidth="1"/>
    <col min="19" max="19" width="13" customWidth="1"/>
    <col min="20" max="20" width="13.7109375" customWidth="1"/>
  </cols>
  <sheetData>
    <row r="1" spans="2:20" ht="30.75" customHeight="1" x14ac:dyDescent="0.25">
      <c r="B1" s="89"/>
      <c r="C1" s="89"/>
      <c r="D1" s="89"/>
      <c r="E1" s="89"/>
      <c r="F1" s="90" t="s">
        <v>12</v>
      </c>
      <c r="G1" s="90"/>
      <c r="H1" s="90"/>
      <c r="I1" s="90"/>
      <c r="J1" s="90"/>
      <c r="K1" s="90"/>
      <c r="L1" s="90"/>
      <c r="M1" s="90"/>
      <c r="N1" s="90"/>
      <c r="O1" s="90"/>
      <c r="P1" s="90" t="s">
        <v>13</v>
      </c>
      <c r="Q1" s="90"/>
      <c r="R1" s="90"/>
    </row>
    <row r="2" spans="2:20" ht="27" customHeight="1" x14ac:dyDescent="0.25">
      <c r="B2" s="89"/>
      <c r="C2" s="89"/>
      <c r="D2" s="89"/>
      <c r="E2" s="89"/>
      <c r="F2" s="90"/>
      <c r="G2" s="90"/>
      <c r="H2" s="90"/>
      <c r="I2" s="90"/>
      <c r="J2" s="90"/>
      <c r="K2" s="90"/>
      <c r="L2" s="90"/>
      <c r="M2" s="90"/>
      <c r="N2" s="90"/>
      <c r="O2" s="90"/>
      <c r="P2" s="91" t="s">
        <v>14</v>
      </c>
      <c r="Q2" s="91"/>
      <c r="R2" s="91"/>
    </row>
    <row r="3" spans="2:20" x14ac:dyDescent="0.25">
      <c r="B3" s="90" t="s">
        <v>15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 t="s">
        <v>16</v>
      </c>
      <c r="Q3" s="90"/>
      <c r="R3" s="90"/>
    </row>
    <row r="4" spans="2:20" x14ac:dyDescent="0.25">
      <c r="B4" s="94"/>
      <c r="C4" s="94"/>
      <c r="D4" s="94"/>
      <c r="E4" s="94"/>
      <c r="F4" s="94"/>
      <c r="G4" s="94"/>
      <c r="I4" s="1"/>
      <c r="J4" s="2"/>
      <c r="K4" s="2"/>
      <c r="L4" s="2"/>
      <c r="P4" s="94" t="s">
        <v>17</v>
      </c>
      <c r="Q4" s="94"/>
      <c r="R4" s="94"/>
    </row>
    <row r="5" spans="2:20" x14ac:dyDescent="0.25">
      <c r="B5" s="3"/>
      <c r="C5" s="3"/>
      <c r="D5" s="3"/>
      <c r="E5" s="3"/>
      <c r="F5" s="3"/>
      <c r="G5" s="3"/>
      <c r="H5" s="1"/>
      <c r="I5" s="1"/>
      <c r="J5" s="2"/>
      <c r="K5" s="2"/>
      <c r="L5" s="2"/>
      <c r="M5" s="2"/>
    </row>
    <row r="6" spans="2:20" x14ac:dyDescent="0.25">
      <c r="B6" s="81" t="s">
        <v>15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3"/>
    </row>
    <row r="7" spans="2:20" x14ac:dyDescent="0.25"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6"/>
    </row>
    <row r="8" spans="2:20" x14ac:dyDescent="0.25">
      <c r="B8" s="79" t="s">
        <v>18</v>
      </c>
      <c r="C8" s="81" t="s">
        <v>19</v>
      </c>
      <c r="D8" s="83"/>
      <c r="E8" s="79" t="s">
        <v>20</v>
      </c>
      <c r="F8" s="79" t="s">
        <v>21</v>
      </c>
      <c r="G8" s="79" t="s">
        <v>22</v>
      </c>
      <c r="H8" s="79" t="s">
        <v>23</v>
      </c>
      <c r="I8" s="79"/>
      <c r="J8" s="79"/>
      <c r="K8" s="79"/>
      <c r="L8" s="78" t="s">
        <v>24</v>
      </c>
      <c r="M8" s="79" t="s">
        <v>25</v>
      </c>
      <c r="N8" s="79"/>
      <c r="O8" s="79"/>
      <c r="P8" s="79"/>
      <c r="Q8" s="79" t="s">
        <v>26</v>
      </c>
      <c r="R8" s="79"/>
      <c r="S8" s="79"/>
      <c r="T8" s="79"/>
    </row>
    <row r="9" spans="2:20" ht="15" customHeight="1" x14ac:dyDescent="0.25">
      <c r="B9" s="79"/>
      <c r="C9" s="87"/>
      <c r="D9" s="88"/>
      <c r="E9" s="79"/>
      <c r="F9" s="79"/>
      <c r="G9" s="79"/>
      <c r="H9" s="78" t="s">
        <v>27</v>
      </c>
      <c r="I9" s="79" t="s">
        <v>28</v>
      </c>
      <c r="J9" s="78" t="s">
        <v>29</v>
      </c>
      <c r="K9" s="78"/>
      <c r="L9" s="78"/>
      <c r="M9" s="79" t="s">
        <v>30</v>
      </c>
      <c r="N9" s="79" t="s">
        <v>31</v>
      </c>
      <c r="O9" s="79" t="s">
        <v>32</v>
      </c>
      <c r="P9" s="78" t="s">
        <v>33</v>
      </c>
      <c r="Q9" s="78" t="s">
        <v>27</v>
      </c>
      <c r="R9" s="79" t="s">
        <v>28</v>
      </c>
      <c r="S9" s="78" t="s">
        <v>29</v>
      </c>
      <c r="T9" s="78"/>
    </row>
    <row r="10" spans="2:20" ht="28.5" customHeight="1" x14ac:dyDescent="0.25">
      <c r="B10" s="79"/>
      <c r="C10" s="84"/>
      <c r="D10" s="86"/>
      <c r="E10" s="79"/>
      <c r="F10" s="79"/>
      <c r="G10" s="79"/>
      <c r="H10" s="78"/>
      <c r="I10" s="79"/>
      <c r="J10" s="78"/>
      <c r="K10" s="78"/>
      <c r="L10" s="78"/>
      <c r="M10" s="79"/>
      <c r="N10" s="79"/>
      <c r="O10" s="79"/>
      <c r="P10" s="78"/>
      <c r="Q10" s="78"/>
      <c r="R10" s="79"/>
      <c r="S10" s="78"/>
      <c r="T10" s="78"/>
    </row>
    <row r="11" spans="2:20" ht="165" x14ac:dyDescent="0.25">
      <c r="B11" s="8">
        <v>1</v>
      </c>
      <c r="C11" s="92" t="s">
        <v>57</v>
      </c>
      <c r="D11" s="93"/>
      <c r="E11" s="12" t="s">
        <v>194</v>
      </c>
      <c r="F11" s="12" t="s">
        <v>195</v>
      </c>
      <c r="G11" s="12" t="s">
        <v>196</v>
      </c>
      <c r="H11" s="4">
        <v>1</v>
      </c>
      <c r="I11" s="4">
        <v>20</v>
      </c>
      <c r="J11" s="4">
        <f>H11*I11</f>
        <v>20</v>
      </c>
      <c r="K11" s="4" t="str">
        <f>IF(J11&lt;=5,"Aceptable", IF(J11&lt;=10,"Tolerable",IF(J11&lt;=20,"Moderado",IF(J11&lt;=40,"Importante","Inaceptable"))))</f>
        <v>Moderado</v>
      </c>
      <c r="L11" s="8" t="s">
        <v>52</v>
      </c>
      <c r="M11" s="6" t="s">
        <v>146</v>
      </c>
      <c r="N11" s="8" t="s">
        <v>147</v>
      </c>
      <c r="O11" s="17" t="s">
        <v>202</v>
      </c>
      <c r="P11" s="6" t="s">
        <v>148</v>
      </c>
      <c r="Q11" s="4"/>
      <c r="R11" s="4"/>
      <c r="S11" s="4">
        <f>Q11*R11</f>
        <v>0</v>
      </c>
      <c r="T11" s="4" t="str">
        <f>IF(S11&lt;=5,"Aceptable", IF(S11&lt;=10,"Tolerable",IF(S11&lt;=20,"Moderado",IF(S11&lt;=40,"Importante","Inaceptable"))))</f>
        <v>Aceptable</v>
      </c>
    </row>
    <row r="12" spans="2:20" ht="255" x14ac:dyDescent="0.25">
      <c r="B12" s="8">
        <v>2</v>
      </c>
      <c r="C12" s="92" t="s">
        <v>57</v>
      </c>
      <c r="D12" s="93"/>
      <c r="E12" s="6" t="s">
        <v>149</v>
      </c>
      <c r="F12" s="12" t="s">
        <v>197</v>
      </c>
      <c r="G12" s="12" t="s">
        <v>198</v>
      </c>
      <c r="H12" s="4">
        <v>1</v>
      </c>
      <c r="I12" s="4">
        <v>20</v>
      </c>
      <c r="J12" s="4">
        <f>H12*I12</f>
        <v>20</v>
      </c>
      <c r="K12" s="4" t="str">
        <f>IF(J12&lt;=5,"Aceptable", IF(J12&lt;=10,"Tolerable",IF(J12&lt;=20,"Moderado",IF(J12&lt;=40,"Importante","Inaceptable"))))</f>
        <v>Moderado</v>
      </c>
      <c r="L12" s="8" t="s">
        <v>52</v>
      </c>
      <c r="M12" s="6" t="s">
        <v>150</v>
      </c>
      <c r="N12" s="8" t="s">
        <v>147</v>
      </c>
      <c r="O12" s="17" t="s">
        <v>203</v>
      </c>
      <c r="P12" s="6" t="s">
        <v>151</v>
      </c>
      <c r="Q12" s="4"/>
      <c r="R12" s="4"/>
      <c r="S12" s="4">
        <f t="shared" ref="S12:S22" si="0">Q12*R12</f>
        <v>0</v>
      </c>
      <c r="T12" s="4" t="str">
        <f t="shared" ref="T12:T22" si="1">IF(S12&lt;=5,"Aceptable", IF(S12&lt;=10,"Tolerable",IF(S12&lt;=20,"Moderado",IF(S12&lt;=40,"Importante","Inaceptable"))))</f>
        <v>Aceptable</v>
      </c>
    </row>
    <row r="13" spans="2:20" ht="225" x14ac:dyDescent="0.25">
      <c r="B13" s="8">
        <v>3</v>
      </c>
      <c r="C13" s="92" t="s">
        <v>85</v>
      </c>
      <c r="D13" s="93"/>
      <c r="E13" s="21" t="s">
        <v>152</v>
      </c>
      <c r="F13" s="12" t="s">
        <v>199</v>
      </c>
      <c r="G13" s="12" t="s">
        <v>200</v>
      </c>
      <c r="H13" s="4">
        <v>3</v>
      </c>
      <c r="I13" s="4">
        <v>20</v>
      </c>
      <c r="J13" s="4">
        <f t="shared" ref="J13:J22" si="2">H13*I13</f>
        <v>60</v>
      </c>
      <c r="K13" s="4" t="str">
        <f t="shared" ref="K13:K22" si="3">IF(J13&lt;=5,"Aceptable", IF(J13&lt;=10,"Tolerable",IF(J13&lt;=20,"Moderado",IF(J13&lt;=40,"Importante","Inaceptable"))))</f>
        <v>Inaceptable</v>
      </c>
      <c r="L13" s="6" t="s">
        <v>52</v>
      </c>
      <c r="M13" s="12" t="s">
        <v>201</v>
      </c>
      <c r="N13" s="8" t="s">
        <v>147</v>
      </c>
      <c r="O13" s="6" t="s">
        <v>63</v>
      </c>
      <c r="P13" s="6" t="s">
        <v>153</v>
      </c>
      <c r="Q13" s="4"/>
      <c r="R13" s="4"/>
      <c r="S13" s="4">
        <f t="shared" si="0"/>
        <v>0</v>
      </c>
      <c r="T13" s="4" t="str">
        <f t="shared" si="1"/>
        <v>Aceptable</v>
      </c>
    </row>
    <row r="14" spans="2:20" ht="75" x14ac:dyDescent="0.25">
      <c r="B14" s="8">
        <v>4</v>
      </c>
      <c r="C14" s="92" t="s">
        <v>57</v>
      </c>
      <c r="D14" s="93"/>
      <c r="E14" s="18" t="s">
        <v>154</v>
      </c>
      <c r="F14" s="6" t="s">
        <v>155</v>
      </c>
      <c r="G14" s="6" t="s">
        <v>156</v>
      </c>
      <c r="H14" s="4">
        <v>3</v>
      </c>
      <c r="I14" s="4">
        <v>20</v>
      </c>
      <c r="J14" s="4">
        <f t="shared" si="2"/>
        <v>60</v>
      </c>
      <c r="K14" s="4" t="str">
        <f t="shared" si="3"/>
        <v>Inaceptable</v>
      </c>
      <c r="L14" s="6" t="s">
        <v>52</v>
      </c>
      <c r="M14" s="6" t="s">
        <v>157</v>
      </c>
      <c r="N14" s="6" t="s">
        <v>147</v>
      </c>
      <c r="O14" s="6" t="s">
        <v>63</v>
      </c>
      <c r="P14" s="6" t="s">
        <v>158</v>
      </c>
      <c r="Q14" s="4"/>
      <c r="R14" s="4"/>
      <c r="S14" s="4">
        <f t="shared" si="0"/>
        <v>0</v>
      </c>
      <c r="T14" s="4" t="str">
        <f t="shared" si="1"/>
        <v>Aceptable</v>
      </c>
    </row>
    <row r="15" spans="2:20" ht="109.5" customHeight="1" x14ac:dyDescent="0.25">
      <c r="B15" s="8">
        <v>5</v>
      </c>
      <c r="C15" s="92" t="s">
        <v>57</v>
      </c>
      <c r="D15" s="93"/>
      <c r="E15" s="22" t="s">
        <v>204</v>
      </c>
      <c r="F15" s="23" t="s">
        <v>159</v>
      </c>
      <c r="G15" s="23" t="s">
        <v>160</v>
      </c>
      <c r="H15" s="4">
        <v>2</v>
      </c>
      <c r="I15" s="4">
        <v>20</v>
      </c>
      <c r="J15" s="4">
        <f t="shared" si="2"/>
        <v>40</v>
      </c>
      <c r="K15" s="4" t="str">
        <f t="shared" si="3"/>
        <v>Importante</v>
      </c>
      <c r="L15" s="6" t="s">
        <v>52</v>
      </c>
      <c r="M15" s="6" t="s">
        <v>161</v>
      </c>
      <c r="N15" s="6" t="s">
        <v>147</v>
      </c>
      <c r="O15" s="6" t="s">
        <v>63</v>
      </c>
      <c r="P15" s="6" t="s">
        <v>162</v>
      </c>
      <c r="Q15" s="4"/>
      <c r="R15" s="4"/>
      <c r="S15" s="4">
        <f t="shared" si="0"/>
        <v>0</v>
      </c>
      <c r="T15" s="4" t="str">
        <f t="shared" si="1"/>
        <v>Aceptable</v>
      </c>
    </row>
    <row r="16" spans="2:20" ht="135" x14ac:dyDescent="0.25">
      <c r="B16" s="8">
        <v>6</v>
      </c>
      <c r="C16" s="92" t="s">
        <v>57</v>
      </c>
      <c r="D16" s="93"/>
      <c r="E16" s="6" t="s">
        <v>163</v>
      </c>
      <c r="F16" s="6" t="s">
        <v>164</v>
      </c>
      <c r="G16" s="6" t="s">
        <v>165</v>
      </c>
      <c r="H16" s="4">
        <v>3</v>
      </c>
      <c r="I16" s="4">
        <v>20</v>
      </c>
      <c r="J16" s="4">
        <f t="shared" si="2"/>
        <v>60</v>
      </c>
      <c r="K16" s="4" t="str">
        <f t="shared" si="3"/>
        <v>Inaceptable</v>
      </c>
      <c r="L16" s="8" t="s">
        <v>52</v>
      </c>
      <c r="M16" s="6" t="s">
        <v>166</v>
      </c>
      <c r="N16" s="6" t="s">
        <v>167</v>
      </c>
      <c r="O16" s="6" t="s">
        <v>63</v>
      </c>
      <c r="P16" s="6" t="s">
        <v>151</v>
      </c>
      <c r="Q16" s="4"/>
      <c r="R16" s="4"/>
      <c r="S16" s="4">
        <f t="shared" si="0"/>
        <v>0</v>
      </c>
      <c r="T16" s="4" t="str">
        <f t="shared" si="1"/>
        <v>Aceptable</v>
      </c>
    </row>
    <row r="17" spans="2:20" ht="135" x14ac:dyDescent="0.25">
      <c r="B17" s="8">
        <v>7</v>
      </c>
      <c r="C17" s="92" t="s">
        <v>71</v>
      </c>
      <c r="D17" s="93"/>
      <c r="E17" s="12" t="s">
        <v>168</v>
      </c>
      <c r="F17" s="12" t="s">
        <v>205</v>
      </c>
      <c r="G17" s="12" t="s">
        <v>169</v>
      </c>
      <c r="H17" s="4">
        <v>1</v>
      </c>
      <c r="I17" s="4">
        <v>20</v>
      </c>
      <c r="J17" s="4">
        <f t="shared" si="2"/>
        <v>20</v>
      </c>
      <c r="K17" s="4" t="str">
        <f t="shared" si="3"/>
        <v>Moderado</v>
      </c>
      <c r="L17" s="8" t="s">
        <v>52</v>
      </c>
      <c r="M17" s="6" t="s">
        <v>170</v>
      </c>
      <c r="N17" s="8" t="s">
        <v>147</v>
      </c>
      <c r="O17" s="6" t="s">
        <v>63</v>
      </c>
      <c r="P17" s="6" t="s">
        <v>171</v>
      </c>
      <c r="Q17" s="4"/>
      <c r="R17" s="4"/>
      <c r="S17" s="4">
        <f t="shared" si="0"/>
        <v>0</v>
      </c>
      <c r="T17" s="4" t="str">
        <f t="shared" si="1"/>
        <v>Aceptable</v>
      </c>
    </row>
    <row r="18" spans="2:20" ht="90" x14ac:dyDescent="0.25">
      <c r="B18" s="8">
        <v>8</v>
      </c>
      <c r="C18" s="92" t="s">
        <v>87</v>
      </c>
      <c r="D18" s="93"/>
      <c r="E18" s="12" t="s">
        <v>172</v>
      </c>
      <c r="F18" s="12" t="s">
        <v>206</v>
      </c>
      <c r="G18" s="12" t="s">
        <v>173</v>
      </c>
      <c r="H18" s="4">
        <v>1</v>
      </c>
      <c r="I18" s="4">
        <v>20</v>
      </c>
      <c r="J18" s="4">
        <f t="shared" si="2"/>
        <v>20</v>
      </c>
      <c r="K18" s="4" t="str">
        <f t="shared" si="3"/>
        <v>Moderado</v>
      </c>
      <c r="L18" s="8" t="s">
        <v>52</v>
      </c>
      <c r="M18" s="6" t="s">
        <v>174</v>
      </c>
      <c r="N18" s="8" t="s">
        <v>147</v>
      </c>
      <c r="O18" s="6" t="s">
        <v>63</v>
      </c>
      <c r="P18" s="6" t="s">
        <v>175</v>
      </c>
      <c r="Q18" s="4"/>
      <c r="R18" s="4"/>
      <c r="S18" s="4">
        <f t="shared" si="0"/>
        <v>0</v>
      </c>
      <c r="T18" s="4" t="str">
        <f t="shared" si="1"/>
        <v>Aceptable</v>
      </c>
    </row>
    <row r="19" spans="2:20" ht="75" x14ac:dyDescent="0.25">
      <c r="B19" s="8">
        <v>9</v>
      </c>
      <c r="C19" s="92" t="s">
        <v>57</v>
      </c>
      <c r="D19" s="93"/>
      <c r="E19" s="6" t="s">
        <v>176</v>
      </c>
      <c r="F19" s="24" t="s">
        <v>177</v>
      </c>
      <c r="G19" s="24" t="s">
        <v>178</v>
      </c>
      <c r="H19" s="4">
        <v>2</v>
      </c>
      <c r="I19" s="4">
        <v>20</v>
      </c>
      <c r="J19" s="4">
        <f t="shared" si="2"/>
        <v>40</v>
      </c>
      <c r="K19" s="4" t="str">
        <f t="shared" si="3"/>
        <v>Importante</v>
      </c>
      <c r="L19" s="8" t="s">
        <v>52</v>
      </c>
      <c r="M19" s="6" t="s">
        <v>179</v>
      </c>
      <c r="N19" s="8" t="s">
        <v>147</v>
      </c>
      <c r="O19" s="6" t="s">
        <v>63</v>
      </c>
      <c r="P19" s="6" t="s">
        <v>180</v>
      </c>
      <c r="Q19" s="4"/>
      <c r="R19" s="4"/>
      <c r="S19" s="4">
        <f t="shared" si="0"/>
        <v>0</v>
      </c>
      <c r="T19" s="4" t="str">
        <f t="shared" si="1"/>
        <v>Aceptable</v>
      </c>
    </row>
    <row r="20" spans="2:20" ht="195" x14ac:dyDescent="0.25">
      <c r="B20" s="8">
        <v>10</v>
      </c>
      <c r="C20" s="92" t="s">
        <v>57</v>
      </c>
      <c r="D20" s="93"/>
      <c r="E20" s="6" t="s">
        <v>181</v>
      </c>
      <c r="F20" s="6" t="s">
        <v>182</v>
      </c>
      <c r="G20" s="6" t="s">
        <v>183</v>
      </c>
      <c r="H20" s="4">
        <v>3</v>
      </c>
      <c r="I20" s="4">
        <v>20</v>
      </c>
      <c r="J20" s="4">
        <f t="shared" si="2"/>
        <v>60</v>
      </c>
      <c r="K20" s="4" t="str">
        <f t="shared" si="3"/>
        <v>Inaceptable</v>
      </c>
      <c r="L20" s="8" t="s">
        <v>38</v>
      </c>
      <c r="M20" s="6" t="s">
        <v>184</v>
      </c>
      <c r="N20" s="8" t="s">
        <v>147</v>
      </c>
      <c r="O20" s="6" t="s">
        <v>63</v>
      </c>
      <c r="P20" s="6" t="s">
        <v>185</v>
      </c>
      <c r="Q20" s="4"/>
      <c r="R20" s="4"/>
      <c r="S20" s="4">
        <f t="shared" si="0"/>
        <v>0</v>
      </c>
      <c r="T20" s="4" t="str">
        <f t="shared" si="1"/>
        <v>Aceptable</v>
      </c>
    </row>
    <row r="21" spans="2:20" ht="195" x14ac:dyDescent="0.25">
      <c r="B21" s="8">
        <v>11</v>
      </c>
      <c r="C21" s="95" t="s">
        <v>57</v>
      </c>
      <c r="D21" s="95"/>
      <c r="E21" s="23" t="s">
        <v>207</v>
      </c>
      <c r="F21" s="23" t="s">
        <v>186</v>
      </c>
      <c r="G21" s="23" t="s">
        <v>187</v>
      </c>
      <c r="H21" s="4">
        <v>2</v>
      </c>
      <c r="I21" s="4">
        <v>20</v>
      </c>
      <c r="J21" s="4">
        <f t="shared" si="2"/>
        <v>40</v>
      </c>
      <c r="K21" s="4" t="str">
        <f t="shared" si="3"/>
        <v>Importante</v>
      </c>
      <c r="L21" s="8" t="s">
        <v>38</v>
      </c>
      <c r="M21" s="6" t="s">
        <v>208</v>
      </c>
      <c r="N21" s="8" t="s">
        <v>147</v>
      </c>
      <c r="O21" s="6" t="s">
        <v>63</v>
      </c>
      <c r="P21" s="6" t="s">
        <v>188</v>
      </c>
      <c r="Q21" s="4"/>
      <c r="R21" s="4"/>
      <c r="S21" s="4">
        <f t="shared" si="0"/>
        <v>0</v>
      </c>
      <c r="T21" s="4" t="str">
        <f t="shared" si="1"/>
        <v>Aceptable</v>
      </c>
    </row>
    <row r="22" spans="2:20" ht="75" x14ac:dyDescent="0.25">
      <c r="B22" s="8">
        <v>12</v>
      </c>
      <c r="C22" s="95" t="s">
        <v>57</v>
      </c>
      <c r="D22" s="95"/>
      <c r="E22" s="6" t="s">
        <v>189</v>
      </c>
      <c r="F22" s="6" t="s">
        <v>190</v>
      </c>
      <c r="G22" s="6" t="s">
        <v>191</v>
      </c>
      <c r="H22" s="4">
        <v>1</v>
      </c>
      <c r="I22" s="4">
        <v>10</v>
      </c>
      <c r="J22" s="4">
        <f t="shared" si="2"/>
        <v>10</v>
      </c>
      <c r="K22" s="4" t="str">
        <f t="shared" si="3"/>
        <v>Tolerable</v>
      </c>
      <c r="L22" s="8" t="s">
        <v>38</v>
      </c>
      <c r="M22" s="6" t="s">
        <v>192</v>
      </c>
      <c r="N22" s="8" t="s">
        <v>147</v>
      </c>
      <c r="O22" s="6" t="s">
        <v>63</v>
      </c>
      <c r="P22" s="6" t="s">
        <v>193</v>
      </c>
      <c r="Q22" s="4"/>
      <c r="R22" s="4"/>
      <c r="S22" s="4">
        <f t="shared" si="0"/>
        <v>0</v>
      </c>
      <c r="T22" s="4" t="str">
        <f t="shared" si="1"/>
        <v>Aceptable</v>
      </c>
    </row>
    <row r="23" spans="2:20" x14ac:dyDescent="0.25">
      <c r="B23" s="19"/>
      <c r="C23" s="19"/>
      <c r="D23" s="19"/>
      <c r="E23" s="20"/>
      <c r="F23" s="20"/>
      <c r="G23" s="20"/>
      <c r="H23" s="11"/>
      <c r="I23" s="11"/>
      <c r="J23" s="11"/>
      <c r="K23" s="11"/>
      <c r="L23" s="19"/>
      <c r="M23" s="20"/>
      <c r="N23" s="19"/>
      <c r="O23" s="20"/>
      <c r="P23" s="20"/>
      <c r="Q23" s="11"/>
      <c r="R23" s="11"/>
      <c r="S23" s="11"/>
      <c r="T23" s="11"/>
    </row>
    <row r="24" spans="2:20" ht="15" customHeight="1" x14ac:dyDescent="0.25"/>
    <row r="25" spans="2:20" ht="15" customHeight="1" x14ac:dyDescent="0.25">
      <c r="B25" s="72" t="s">
        <v>78</v>
      </c>
      <c r="C25" s="73"/>
      <c r="D25" s="73"/>
      <c r="E25" s="73"/>
      <c r="F25" s="73"/>
      <c r="G25" s="74"/>
      <c r="H25" s="71" t="s">
        <v>79</v>
      </c>
      <c r="I25" s="71"/>
      <c r="J25" s="71"/>
      <c r="K25" s="71"/>
      <c r="L25" s="71"/>
      <c r="M25" s="71"/>
      <c r="N25" s="71" t="s">
        <v>80</v>
      </c>
      <c r="O25" s="71"/>
      <c r="P25" s="71"/>
      <c r="Q25" s="71"/>
      <c r="R25" s="71"/>
    </row>
    <row r="26" spans="2:20" ht="15" customHeight="1" x14ac:dyDescent="0.25">
      <c r="B26" s="72" t="s">
        <v>81</v>
      </c>
      <c r="C26" s="73"/>
      <c r="D26" s="73"/>
      <c r="E26" s="73"/>
      <c r="F26" s="73"/>
      <c r="G26" s="74"/>
      <c r="H26" s="75" t="s">
        <v>82</v>
      </c>
      <c r="I26" s="75"/>
      <c r="J26" s="75"/>
      <c r="K26" s="75"/>
      <c r="L26" s="75"/>
      <c r="M26" s="75"/>
      <c r="N26" s="75" t="s">
        <v>83</v>
      </c>
      <c r="O26" s="75"/>
      <c r="P26" s="75"/>
      <c r="Q26" s="75"/>
      <c r="R26" s="75"/>
    </row>
    <row r="30" spans="2:20" x14ac:dyDescent="0.25">
      <c r="E30" s="10"/>
      <c r="F30" s="10"/>
      <c r="G30" s="10"/>
    </row>
  </sheetData>
  <mergeCells count="46">
    <mergeCell ref="B1:E2"/>
    <mergeCell ref="F1:O2"/>
    <mergeCell ref="P1:R1"/>
    <mergeCell ref="P2:R2"/>
    <mergeCell ref="B3:O3"/>
    <mergeCell ref="P3:R3"/>
    <mergeCell ref="B4:G4"/>
    <mergeCell ref="P4:R4"/>
    <mergeCell ref="B6:T7"/>
    <mergeCell ref="H9:H10"/>
    <mergeCell ref="I9:I10"/>
    <mergeCell ref="J9:K10"/>
    <mergeCell ref="M9:M10"/>
    <mergeCell ref="N9:N10"/>
    <mergeCell ref="Q9:Q10"/>
    <mergeCell ref="R9:R10"/>
    <mergeCell ref="S9:T10"/>
    <mergeCell ref="L8:L10"/>
    <mergeCell ref="M8:P8"/>
    <mergeCell ref="B8:B10"/>
    <mergeCell ref="C8:D10"/>
    <mergeCell ref="E8:E10"/>
    <mergeCell ref="C21:D21"/>
    <mergeCell ref="C11:D11"/>
    <mergeCell ref="C12:D12"/>
    <mergeCell ref="C13:D13"/>
    <mergeCell ref="C14:D14"/>
    <mergeCell ref="C15:D15"/>
    <mergeCell ref="C20:D20"/>
    <mergeCell ref="Q8:T8"/>
    <mergeCell ref="C16:D16"/>
    <mergeCell ref="C17:D17"/>
    <mergeCell ref="C18:D18"/>
    <mergeCell ref="C19:D19"/>
    <mergeCell ref="H8:K8"/>
    <mergeCell ref="O9:O10"/>
    <mergeCell ref="P9:P10"/>
    <mergeCell ref="F8:F10"/>
    <mergeCell ref="G8:G10"/>
    <mergeCell ref="C22:D22"/>
    <mergeCell ref="B25:G25"/>
    <mergeCell ref="H25:M25"/>
    <mergeCell ref="N25:R25"/>
    <mergeCell ref="B26:G26"/>
    <mergeCell ref="H26:M26"/>
    <mergeCell ref="N26:R26"/>
  </mergeCells>
  <conditionalFormatting sqref="H24 H27">
    <cfRule type="cellIs" dxfId="964" priority="24" operator="equal">
      <formula>2</formula>
    </cfRule>
  </conditionalFormatting>
  <conditionalFormatting sqref="H11:H23 Q11:Q23">
    <cfRule type="cellIs" dxfId="963" priority="21" operator="equal">
      <formula>1</formula>
    </cfRule>
    <cfRule type="cellIs" dxfId="962" priority="22" operator="equal">
      <formula>2</formula>
    </cfRule>
    <cfRule type="cellIs" dxfId="961" priority="23" operator="equal">
      <formula>3</formula>
    </cfRule>
  </conditionalFormatting>
  <conditionalFormatting sqref="I11:I23 R11:R23">
    <cfRule type="cellIs" dxfId="960" priority="18" operator="equal">
      <formula>5</formula>
    </cfRule>
    <cfRule type="cellIs" dxfId="959" priority="19" operator="equal">
      <formula>10</formula>
    </cfRule>
    <cfRule type="cellIs" dxfId="958" priority="20" operator="equal">
      <formula>20</formula>
    </cfRule>
  </conditionalFormatting>
  <conditionalFormatting sqref="J11:J23 S11:S23">
    <cfRule type="cellIs" dxfId="957" priority="1" operator="equal">
      <formula>20</formula>
    </cfRule>
    <cfRule type="cellIs" dxfId="956" priority="8" operator="equal">
      <formula>5</formula>
    </cfRule>
    <cfRule type="cellIs" dxfId="955" priority="9" operator="equal">
      <formula>5</formula>
    </cfRule>
    <cfRule type="cellIs" dxfId="954" priority="10" operator="equal">
      <formula>10</formula>
    </cfRule>
    <cfRule type="cellIs" dxfId="953" priority="11" operator="equal">
      <formula>10</formula>
    </cfRule>
    <cfRule type="cellIs" dxfId="952" priority="12" operator="equal">
      <formula>60</formula>
    </cfRule>
    <cfRule type="cellIs" dxfId="951" priority="13" operator="equal">
      <formula>40</formula>
    </cfRule>
    <cfRule type="cellIs" dxfId="950" priority="14" operator="equal">
      <formula>30</formula>
    </cfRule>
    <cfRule type="cellIs" dxfId="949" priority="15" operator="equal">
      <formula>15</formula>
    </cfRule>
    <cfRule type="cellIs" dxfId="948" priority="17" operator="equal">
      <formula>"15, 20, "</formula>
    </cfRule>
  </conditionalFormatting>
  <conditionalFormatting sqref="J11:J23 S11:S23">
    <cfRule type="cellIs" dxfId="947" priority="16" operator="equal">
      <formula>15</formula>
    </cfRule>
  </conditionalFormatting>
  <conditionalFormatting sqref="K11:K23 T11:T23">
    <cfRule type="containsText" dxfId="946" priority="2" operator="containsText" text="Inaceptable">
      <formula>NOT(ISERROR(SEARCH("Inaceptable",K11)))</formula>
    </cfRule>
    <cfRule type="containsText" dxfId="945" priority="3" operator="containsText" text="Importante">
      <formula>NOT(ISERROR(SEARCH("Importante",K11)))</formula>
    </cfRule>
    <cfRule type="containsText" dxfId="944" priority="4" operator="containsText" text="Moderado">
      <formula>NOT(ISERROR(SEARCH("Moderado",K11)))</formula>
    </cfRule>
    <cfRule type="containsText" dxfId="943" priority="5" operator="containsText" text="Tolerable">
      <formula>NOT(ISERROR(SEARCH("Tolerable",K11)))</formula>
    </cfRule>
    <cfRule type="containsText" dxfId="942" priority="6" operator="containsText" text="Aceptable">
      <formula>NOT(ISERROR(SEARCH("Aceptable",K11)))</formula>
    </cfRule>
    <cfRule type="containsText" dxfId="941" priority="7" operator="containsText" text="Inaceptable">
      <formula>NOT(ISERROR(SEARCH("Inaceptable",K11)))</formula>
    </cfRule>
  </conditionalFormatting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2FF44F4-CA37-495C-8A2B-70D0334BB6C2}">
          <x14:formula1>
            <xm:f>'C:\Users\Usuario\Desktop\Riesgos\[Riesgos Fondos rev.xlsx]Listas'!#REF!</xm:f>
          </x14:formula1>
          <xm:sqref>Q11:R23 H11:I23 C11:D23 L11:L23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A18AB-F2C0-43BC-8282-1DC5A0715766}">
  <dimension ref="B1:T25"/>
  <sheetViews>
    <sheetView showGridLines="0" zoomScale="70" zoomScaleNormal="70" workbookViewId="0">
      <selection activeCell="AD12" sqref="AD12"/>
    </sheetView>
  </sheetViews>
  <sheetFormatPr baseColWidth="10" defaultColWidth="11.42578125" defaultRowHeight="15" x14ac:dyDescent="0.25"/>
  <cols>
    <col min="1" max="1" width="2" customWidth="1"/>
    <col min="2" max="2" width="3.5703125" bestFit="1" customWidth="1"/>
    <col min="3" max="3" width="14.85546875" bestFit="1" customWidth="1"/>
    <col min="4" max="4" width="10.5703125" bestFit="1" customWidth="1"/>
    <col min="5" max="5" width="33.42578125" bestFit="1" customWidth="1"/>
    <col min="6" max="6" width="33.7109375" customWidth="1"/>
    <col min="7" max="7" width="37" customWidth="1"/>
    <col min="8" max="8" width="19.7109375" customWidth="1"/>
    <col min="9" max="9" width="12.85546875" customWidth="1"/>
    <col min="10" max="10" width="8.7109375" customWidth="1"/>
    <col min="11" max="11" width="12.85546875" bestFit="1" customWidth="1"/>
    <col min="12" max="12" width="17.42578125" customWidth="1"/>
    <col min="13" max="13" width="32" customWidth="1"/>
    <col min="14" max="14" width="28.5703125" customWidth="1"/>
    <col min="15" max="15" width="18.7109375" customWidth="1"/>
    <col min="16" max="16" width="20.140625" customWidth="1"/>
    <col min="17" max="17" width="19.5703125" customWidth="1"/>
    <col min="19" max="19" width="10.5703125" customWidth="1"/>
    <col min="20" max="20" width="13.7109375" customWidth="1"/>
  </cols>
  <sheetData>
    <row r="1" spans="2:20" ht="30.75" customHeight="1" x14ac:dyDescent="0.25">
      <c r="B1" s="89"/>
      <c r="C1" s="89"/>
      <c r="D1" s="89"/>
      <c r="E1" s="89"/>
      <c r="F1" s="90" t="s">
        <v>12</v>
      </c>
      <c r="G1" s="90"/>
      <c r="H1" s="90"/>
      <c r="I1" s="90"/>
      <c r="J1" s="90"/>
      <c r="K1" s="90"/>
      <c r="L1" s="90"/>
      <c r="M1" s="90"/>
      <c r="N1" s="90"/>
      <c r="O1" s="90"/>
      <c r="P1" s="90" t="s">
        <v>13</v>
      </c>
      <c r="Q1" s="90"/>
      <c r="R1" s="90"/>
    </row>
    <row r="2" spans="2:20" ht="27" customHeight="1" x14ac:dyDescent="0.25">
      <c r="B2" s="89"/>
      <c r="C2" s="89"/>
      <c r="D2" s="89"/>
      <c r="E2" s="89"/>
      <c r="F2" s="90"/>
      <c r="G2" s="90"/>
      <c r="H2" s="90"/>
      <c r="I2" s="90"/>
      <c r="J2" s="90"/>
      <c r="K2" s="90"/>
      <c r="L2" s="90"/>
      <c r="M2" s="90"/>
      <c r="N2" s="90"/>
      <c r="O2" s="90"/>
      <c r="P2" s="91" t="s">
        <v>14</v>
      </c>
      <c r="Q2" s="91"/>
      <c r="R2" s="91"/>
    </row>
    <row r="3" spans="2:20" x14ac:dyDescent="0.25">
      <c r="B3" s="90" t="s">
        <v>15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 t="s">
        <v>16</v>
      </c>
      <c r="Q3" s="90"/>
      <c r="R3" s="90"/>
    </row>
    <row r="4" spans="2:20" x14ac:dyDescent="0.25">
      <c r="B4" s="94"/>
      <c r="C4" s="94"/>
      <c r="D4" s="94"/>
      <c r="E4" s="94"/>
      <c r="F4" s="94"/>
      <c r="G4" s="94"/>
      <c r="I4" s="1"/>
      <c r="J4" s="2"/>
      <c r="K4" s="2"/>
      <c r="L4" s="2"/>
      <c r="P4" s="94" t="s">
        <v>17</v>
      </c>
      <c r="Q4" s="94"/>
      <c r="R4" s="94"/>
    </row>
    <row r="5" spans="2:20" x14ac:dyDescent="0.25">
      <c r="B5" s="3"/>
      <c r="C5" s="3"/>
      <c r="D5" s="3"/>
      <c r="E5" s="3"/>
      <c r="F5" s="3"/>
      <c r="G5" s="3"/>
      <c r="H5" s="1"/>
      <c r="I5" s="1"/>
      <c r="J5" s="2"/>
      <c r="K5" s="2"/>
      <c r="L5" s="2"/>
      <c r="M5" s="2"/>
    </row>
    <row r="6" spans="2:20" x14ac:dyDescent="0.25">
      <c r="B6" s="81" t="s">
        <v>15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3"/>
    </row>
    <row r="7" spans="2:20" x14ac:dyDescent="0.25"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6"/>
    </row>
    <row r="8" spans="2:20" x14ac:dyDescent="0.25">
      <c r="B8" s="79" t="s">
        <v>18</v>
      </c>
      <c r="C8" s="81" t="s">
        <v>19</v>
      </c>
      <c r="D8" s="83"/>
      <c r="E8" s="79" t="s">
        <v>20</v>
      </c>
      <c r="F8" s="79" t="s">
        <v>21</v>
      </c>
      <c r="G8" s="79" t="s">
        <v>22</v>
      </c>
      <c r="H8" s="79" t="s">
        <v>23</v>
      </c>
      <c r="I8" s="79"/>
      <c r="J8" s="79"/>
      <c r="K8" s="79"/>
      <c r="L8" s="78" t="s">
        <v>24</v>
      </c>
      <c r="M8" s="79" t="s">
        <v>25</v>
      </c>
      <c r="N8" s="79"/>
      <c r="O8" s="79"/>
      <c r="P8" s="79"/>
      <c r="Q8" s="79" t="s">
        <v>26</v>
      </c>
      <c r="R8" s="79"/>
      <c r="S8" s="79"/>
      <c r="T8" s="79"/>
    </row>
    <row r="9" spans="2:20" ht="15" customHeight="1" x14ac:dyDescent="0.25">
      <c r="B9" s="79"/>
      <c r="C9" s="87"/>
      <c r="D9" s="88"/>
      <c r="E9" s="79"/>
      <c r="F9" s="79"/>
      <c r="G9" s="79"/>
      <c r="H9" s="78" t="s">
        <v>27</v>
      </c>
      <c r="I9" s="79" t="s">
        <v>28</v>
      </c>
      <c r="J9" s="78" t="s">
        <v>29</v>
      </c>
      <c r="K9" s="78"/>
      <c r="L9" s="78"/>
      <c r="M9" s="79" t="s">
        <v>30</v>
      </c>
      <c r="N9" s="79" t="s">
        <v>31</v>
      </c>
      <c r="O9" s="79" t="s">
        <v>32</v>
      </c>
      <c r="P9" s="78" t="s">
        <v>33</v>
      </c>
      <c r="Q9" s="78" t="s">
        <v>27</v>
      </c>
      <c r="R9" s="79" t="s">
        <v>28</v>
      </c>
      <c r="S9" s="78" t="s">
        <v>29</v>
      </c>
      <c r="T9" s="78"/>
    </row>
    <row r="10" spans="2:20" ht="42.75" customHeight="1" x14ac:dyDescent="0.25">
      <c r="B10" s="79"/>
      <c r="C10" s="84"/>
      <c r="D10" s="86"/>
      <c r="E10" s="79"/>
      <c r="F10" s="79"/>
      <c r="G10" s="79"/>
      <c r="H10" s="78"/>
      <c r="I10" s="79"/>
      <c r="J10" s="78"/>
      <c r="K10" s="78"/>
      <c r="L10" s="78"/>
      <c r="M10" s="79"/>
      <c r="N10" s="79"/>
      <c r="O10" s="79"/>
      <c r="P10" s="78"/>
      <c r="Q10" s="78"/>
      <c r="R10" s="79"/>
      <c r="S10" s="78"/>
      <c r="T10" s="78"/>
    </row>
    <row r="11" spans="2:20" ht="240" x14ac:dyDescent="0.25">
      <c r="B11" s="25">
        <v>1</v>
      </c>
      <c r="C11" s="106" t="s">
        <v>57</v>
      </c>
      <c r="D11" s="107"/>
      <c r="E11" s="25" t="s">
        <v>209</v>
      </c>
      <c r="F11" s="12" t="s">
        <v>210</v>
      </c>
      <c r="G11" s="12" t="s">
        <v>211</v>
      </c>
      <c r="H11" s="26">
        <v>2</v>
      </c>
      <c r="I11" s="26">
        <v>20</v>
      </c>
      <c r="J11" s="26">
        <f t="shared" ref="J11:J18" si="0">H11*I11</f>
        <v>40</v>
      </c>
      <c r="K11" s="26" t="str">
        <f t="shared" ref="K11:K18" si="1">IF(J11&lt;=5,"Aceptable", IF(J11&lt;=10,"Tolerable",IF(J11&lt;=20,"Moderado",IF(J11&lt;=40,"Importante","Inaceptable"))))</f>
        <v>Importante</v>
      </c>
      <c r="L11" s="25" t="s">
        <v>52</v>
      </c>
      <c r="M11" s="12" t="s">
        <v>212</v>
      </c>
      <c r="N11" s="25" t="s">
        <v>213</v>
      </c>
      <c r="O11" s="27" t="s">
        <v>214</v>
      </c>
      <c r="P11" s="12" t="s">
        <v>215</v>
      </c>
      <c r="Q11" s="4"/>
      <c r="R11" s="4"/>
      <c r="S11" s="4"/>
      <c r="T11" s="7"/>
    </row>
    <row r="12" spans="2:20" ht="180" x14ac:dyDescent="0.25">
      <c r="B12" s="25">
        <v>2</v>
      </c>
      <c r="C12" s="106" t="s">
        <v>57</v>
      </c>
      <c r="D12" s="107"/>
      <c r="E12" s="25" t="s">
        <v>216</v>
      </c>
      <c r="F12" s="12" t="s">
        <v>217</v>
      </c>
      <c r="G12" s="12" t="s">
        <v>218</v>
      </c>
      <c r="H12" s="26">
        <v>2</v>
      </c>
      <c r="I12" s="26">
        <v>10</v>
      </c>
      <c r="J12" s="26">
        <f t="shared" si="0"/>
        <v>20</v>
      </c>
      <c r="K12" s="26" t="str">
        <f t="shared" si="1"/>
        <v>Moderado</v>
      </c>
      <c r="L12" s="25" t="s">
        <v>38</v>
      </c>
      <c r="M12" s="12" t="s">
        <v>219</v>
      </c>
      <c r="N12" s="25" t="s">
        <v>220</v>
      </c>
      <c r="O12" s="27" t="s">
        <v>214</v>
      </c>
      <c r="P12" s="12" t="s">
        <v>221</v>
      </c>
      <c r="Q12" s="4"/>
      <c r="R12" s="4"/>
      <c r="S12" s="4"/>
      <c r="T12" s="7"/>
    </row>
    <row r="13" spans="2:20" ht="120" x14ac:dyDescent="0.25">
      <c r="B13" s="25">
        <v>3</v>
      </c>
      <c r="C13" s="106" t="s">
        <v>71</v>
      </c>
      <c r="D13" s="107"/>
      <c r="E13" s="25" t="s">
        <v>222</v>
      </c>
      <c r="F13" s="12" t="s">
        <v>223</v>
      </c>
      <c r="G13" s="12" t="s">
        <v>224</v>
      </c>
      <c r="H13" s="26">
        <v>1</v>
      </c>
      <c r="I13" s="26">
        <v>20</v>
      </c>
      <c r="J13" s="26">
        <f t="shared" si="0"/>
        <v>20</v>
      </c>
      <c r="K13" s="26" t="str">
        <f t="shared" si="1"/>
        <v>Moderado</v>
      </c>
      <c r="L13" s="25" t="s">
        <v>38</v>
      </c>
      <c r="M13" s="12" t="s">
        <v>225</v>
      </c>
      <c r="N13" s="12" t="s">
        <v>226</v>
      </c>
      <c r="O13" s="27" t="s">
        <v>214</v>
      </c>
      <c r="P13" s="12" t="s">
        <v>227</v>
      </c>
      <c r="Q13" s="4"/>
      <c r="R13" s="4"/>
      <c r="S13" s="4"/>
      <c r="T13" s="7"/>
    </row>
    <row r="14" spans="2:20" ht="180" x14ac:dyDescent="0.25">
      <c r="B14" s="25">
        <v>4</v>
      </c>
      <c r="C14" s="106" t="s">
        <v>71</v>
      </c>
      <c r="D14" s="107"/>
      <c r="E14" s="25" t="s">
        <v>228</v>
      </c>
      <c r="F14" s="12" t="s">
        <v>229</v>
      </c>
      <c r="G14" s="12" t="s">
        <v>230</v>
      </c>
      <c r="H14" s="26">
        <v>1</v>
      </c>
      <c r="I14" s="26">
        <v>20</v>
      </c>
      <c r="J14" s="26">
        <f t="shared" si="0"/>
        <v>20</v>
      </c>
      <c r="K14" s="26" t="str">
        <f t="shared" si="1"/>
        <v>Moderado</v>
      </c>
      <c r="L14" s="25" t="s">
        <v>52</v>
      </c>
      <c r="M14" s="12" t="s">
        <v>231</v>
      </c>
      <c r="N14" s="25" t="s">
        <v>232</v>
      </c>
      <c r="O14" s="27" t="s">
        <v>214</v>
      </c>
      <c r="P14" s="12" t="s">
        <v>233</v>
      </c>
      <c r="Q14" s="4"/>
      <c r="R14" s="4"/>
      <c r="S14" s="4"/>
      <c r="T14" s="7"/>
    </row>
    <row r="15" spans="2:20" ht="135.75" customHeight="1" x14ac:dyDescent="0.25">
      <c r="B15" s="100">
        <v>5</v>
      </c>
      <c r="C15" s="102" t="s">
        <v>57</v>
      </c>
      <c r="D15" s="103"/>
      <c r="E15" s="98" t="s">
        <v>234</v>
      </c>
      <c r="F15" s="98" t="s">
        <v>235</v>
      </c>
      <c r="G15" s="98" t="s">
        <v>236</v>
      </c>
      <c r="H15" s="96">
        <v>2</v>
      </c>
      <c r="I15" s="96">
        <v>20</v>
      </c>
      <c r="J15" s="96">
        <f t="shared" si="0"/>
        <v>40</v>
      </c>
      <c r="K15" s="96" t="str">
        <f t="shared" si="1"/>
        <v>Importante</v>
      </c>
      <c r="L15" s="98" t="s">
        <v>52</v>
      </c>
      <c r="M15" s="98" t="s">
        <v>237</v>
      </c>
      <c r="N15" s="25" t="s">
        <v>238</v>
      </c>
      <c r="O15" s="12" t="s">
        <v>239</v>
      </c>
      <c r="P15" s="12" t="s">
        <v>240</v>
      </c>
      <c r="Q15" s="4"/>
      <c r="R15" s="4"/>
      <c r="S15" s="4"/>
      <c r="T15" s="7"/>
    </row>
    <row r="16" spans="2:20" ht="120.75" customHeight="1" x14ac:dyDescent="0.25">
      <c r="B16" s="101"/>
      <c r="C16" s="104"/>
      <c r="D16" s="105"/>
      <c r="E16" s="99"/>
      <c r="F16" s="99"/>
      <c r="G16" s="99"/>
      <c r="H16" s="97"/>
      <c r="I16" s="97"/>
      <c r="J16" s="97"/>
      <c r="K16" s="97"/>
      <c r="L16" s="99"/>
      <c r="M16" s="99"/>
      <c r="N16" s="25" t="s">
        <v>241</v>
      </c>
      <c r="O16" s="27" t="s">
        <v>242</v>
      </c>
      <c r="P16" s="12" t="s">
        <v>221</v>
      </c>
      <c r="Q16" s="4"/>
      <c r="R16" s="4"/>
      <c r="S16" s="4"/>
      <c r="T16" s="7"/>
    </row>
    <row r="17" spans="2:20" ht="165" customHeight="1" x14ac:dyDescent="0.25">
      <c r="B17" s="28">
        <v>6</v>
      </c>
      <c r="C17" s="106" t="s">
        <v>86</v>
      </c>
      <c r="D17" s="107"/>
      <c r="E17" s="25" t="s">
        <v>243</v>
      </c>
      <c r="F17" s="12" t="s">
        <v>244</v>
      </c>
      <c r="G17" s="12" t="s">
        <v>245</v>
      </c>
      <c r="H17" s="26">
        <v>1</v>
      </c>
      <c r="I17" s="26">
        <v>20</v>
      </c>
      <c r="J17" s="26">
        <f t="shared" ref="J17" si="2">H17*I17</f>
        <v>20</v>
      </c>
      <c r="K17" s="26" t="str">
        <f t="shared" ref="K17" si="3">IF(J17&lt;=5,"Aceptable", IF(J17&lt;=10,"Tolerable",IF(J17&lt;=20,"Moderado",IF(J17&lt;=40,"Importante","Inaceptable"))))</f>
        <v>Moderado</v>
      </c>
      <c r="L17" s="25" t="s">
        <v>52</v>
      </c>
      <c r="M17" s="12" t="s">
        <v>254</v>
      </c>
      <c r="N17" s="25" t="s">
        <v>246</v>
      </c>
      <c r="O17" s="27" t="s">
        <v>214</v>
      </c>
      <c r="P17" s="12" t="s">
        <v>247</v>
      </c>
      <c r="Q17" s="4"/>
      <c r="R17" s="4"/>
      <c r="S17" s="4"/>
      <c r="T17" s="7"/>
    </row>
    <row r="18" spans="2:20" ht="165" x14ac:dyDescent="0.25">
      <c r="B18" s="25">
        <v>7</v>
      </c>
      <c r="C18" s="108" t="s">
        <v>86</v>
      </c>
      <c r="D18" s="108"/>
      <c r="E18" s="12" t="s">
        <v>248</v>
      </c>
      <c r="F18" s="12" t="s">
        <v>249</v>
      </c>
      <c r="G18" s="12" t="s">
        <v>250</v>
      </c>
      <c r="H18" s="26">
        <v>3</v>
      </c>
      <c r="I18" s="26">
        <v>10</v>
      </c>
      <c r="J18" s="26">
        <f t="shared" si="0"/>
        <v>30</v>
      </c>
      <c r="K18" s="26" t="str">
        <f t="shared" si="1"/>
        <v>Importante</v>
      </c>
      <c r="L18" s="25" t="s">
        <v>52</v>
      </c>
      <c r="M18" s="12" t="s">
        <v>251</v>
      </c>
      <c r="N18" s="12" t="s">
        <v>252</v>
      </c>
      <c r="O18" s="27" t="s">
        <v>214</v>
      </c>
      <c r="P18" s="12" t="s">
        <v>253</v>
      </c>
      <c r="Q18" s="4"/>
      <c r="R18" s="4"/>
      <c r="S18" s="4"/>
      <c r="T18" s="7"/>
    </row>
    <row r="19" spans="2:20" ht="15" customHeight="1" x14ac:dyDescent="0.25"/>
    <row r="20" spans="2:20" ht="15" customHeight="1" x14ac:dyDescent="0.25">
      <c r="B20" s="72" t="s">
        <v>78</v>
      </c>
      <c r="C20" s="73"/>
      <c r="D20" s="73"/>
      <c r="E20" s="73"/>
      <c r="F20" s="73"/>
      <c r="G20" s="74"/>
      <c r="H20" s="71" t="s">
        <v>79</v>
      </c>
      <c r="I20" s="71"/>
      <c r="J20" s="71"/>
      <c r="K20" s="71"/>
      <c r="L20" s="71"/>
      <c r="M20" s="71"/>
      <c r="N20" s="71" t="s">
        <v>80</v>
      </c>
      <c r="O20" s="71"/>
      <c r="P20" s="71"/>
      <c r="Q20" s="71"/>
      <c r="R20" s="71"/>
    </row>
    <row r="21" spans="2:20" ht="15" customHeight="1" x14ac:dyDescent="0.25">
      <c r="B21" s="72" t="s">
        <v>81</v>
      </c>
      <c r="C21" s="73"/>
      <c r="D21" s="73"/>
      <c r="E21" s="73"/>
      <c r="F21" s="73"/>
      <c r="G21" s="74"/>
      <c r="H21" s="75" t="s">
        <v>82</v>
      </c>
      <c r="I21" s="75"/>
      <c r="J21" s="75"/>
      <c r="K21" s="75"/>
      <c r="L21" s="75"/>
      <c r="M21" s="75"/>
      <c r="N21" s="75" t="s">
        <v>83</v>
      </c>
      <c r="O21" s="75"/>
      <c r="P21" s="75"/>
      <c r="Q21" s="75"/>
      <c r="R21" s="75"/>
    </row>
    <row r="25" spans="2:20" x14ac:dyDescent="0.25">
      <c r="E25" s="10"/>
      <c r="F25" s="10"/>
      <c r="G25" s="10"/>
    </row>
  </sheetData>
  <mergeCells count="51">
    <mergeCell ref="B1:E2"/>
    <mergeCell ref="F1:O2"/>
    <mergeCell ref="P1:R1"/>
    <mergeCell ref="P2:R2"/>
    <mergeCell ref="B3:O3"/>
    <mergeCell ref="P3:R3"/>
    <mergeCell ref="B4:G4"/>
    <mergeCell ref="P4:R4"/>
    <mergeCell ref="B6:T7"/>
    <mergeCell ref="B8:B10"/>
    <mergeCell ref="C8:D10"/>
    <mergeCell ref="E8:E10"/>
    <mergeCell ref="F8:F10"/>
    <mergeCell ref="G8:G10"/>
    <mergeCell ref="H8:K8"/>
    <mergeCell ref="J9:K10"/>
    <mergeCell ref="M9:M10"/>
    <mergeCell ref="N9:N10"/>
    <mergeCell ref="O9:O10"/>
    <mergeCell ref="P9:P10"/>
    <mergeCell ref="R9:R10"/>
    <mergeCell ref="S9:T10"/>
    <mergeCell ref="Q9:Q10"/>
    <mergeCell ref="L8:L10"/>
    <mergeCell ref="M8:P8"/>
    <mergeCell ref="Q8:T8"/>
    <mergeCell ref="H9:H10"/>
    <mergeCell ref="I9:I10"/>
    <mergeCell ref="C17:D17"/>
    <mergeCell ref="C18:D18"/>
    <mergeCell ref="C11:D11"/>
    <mergeCell ref="C12:D12"/>
    <mergeCell ref="C13:D13"/>
    <mergeCell ref="C14:D14"/>
    <mergeCell ref="M15:M16"/>
    <mergeCell ref="B15:B16"/>
    <mergeCell ref="C15:D16"/>
    <mergeCell ref="E15:E16"/>
    <mergeCell ref="F15:F16"/>
    <mergeCell ref="G15:G16"/>
    <mergeCell ref="H15:H16"/>
    <mergeCell ref="I15:I16"/>
    <mergeCell ref="J15:J16"/>
    <mergeCell ref="K15:K16"/>
    <mergeCell ref="L15:L16"/>
    <mergeCell ref="B20:G20"/>
    <mergeCell ref="H20:M20"/>
    <mergeCell ref="N20:R20"/>
    <mergeCell ref="B21:G21"/>
    <mergeCell ref="H21:M21"/>
    <mergeCell ref="N21:R21"/>
  </mergeCells>
  <conditionalFormatting sqref="H19 H22">
    <cfRule type="cellIs" dxfId="940" priority="70" operator="equal">
      <formula>2</formula>
    </cfRule>
  </conditionalFormatting>
  <conditionalFormatting sqref="Q11:Q18">
    <cfRule type="cellIs" dxfId="939" priority="67" operator="equal">
      <formula>1</formula>
    </cfRule>
    <cfRule type="cellIs" dxfId="938" priority="68" operator="equal">
      <formula>2</formula>
    </cfRule>
    <cfRule type="cellIs" dxfId="937" priority="69" operator="equal">
      <formula>3</formula>
    </cfRule>
  </conditionalFormatting>
  <conditionalFormatting sqref="R11:R18">
    <cfRule type="cellIs" dxfId="936" priority="64" operator="equal">
      <formula>5</formula>
    </cfRule>
    <cfRule type="cellIs" dxfId="935" priority="65" operator="equal">
      <formula>10</formula>
    </cfRule>
    <cfRule type="cellIs" dxfId="934" priority="66" operator="equal">
      <formula>20</formula>
    </cfRule>
  </conditionalFormatting>
  <conditionalFormatting sqref="S11:S18">
    <cfRule type="cellIs" dxfId="933" priority="47" operator="equal">
      <formula>20</formula>
    </cfRule>
    <cfRule type="cellIs" dxfId="932" priority="54" operator="equal">
      <formula>5</formula>
    </cfRule>
    <cfRule type="cellIs" dxfId="931" priority="55" operator="equal">
      <formula>5</formula>
    </cfRule>
    <cfRule type="cellIs" dxfId="930" priority="56" operator="equal">
      <formula>10</formula>
    </cfRule>
    <cfRule type="cellIs" dxfId="929" priority="57" operator="equal">
      <formula>10</formula>
    </cfRule>
    <cfRule type="cellIs" dxfId="928" priority="58" operator="equal">
      <formula>60</formula>
    </cfRule>
    <cfRule type="cellIs" dxfId="927" priority="59" operator="equal">
      <formula>40</formula>
    </cfRule>
    <cfRule type="cellIs" dxfId="926" priority="60" operator="equal">
      <formula>30</formula>
    </cfRule>
    <cfRule type="cellIs" dxfId="925" priority="61" operator="equal">
      <formula>15</formula>
    </cfRule>
    <cfRule type="cellIs" dxfId="924" priority="63" operator="equal">
      <formula>"15, 20, "</formula>
    </cfRule>
  </conditionalFormatting>
  <conditionalFormatting sqref="S11:S18">
    <cfRule type="cellIs" dxfId="923" priority="62" operator="equal">
      <formula>15</formula>
    </cfRule>
  </conditionalFormatting>
  <conditionalFormatting sqref="T11:T18">
    <cfRule type="containsText" dxfId="922" priority="48" operator="containsText" text="Inaceptable">
      <formula>NOT(ISERROR(SEARCH("Inaceptable",T11)))</formula>
    </cfRule>
    <cfRule type="containsText" dxfId="921" priority="49" operator="containsText" text="Importante">
      <formula>NOT(ISERROR(SEARCH("Importante",T11)))</formula>
    </cfRule>
    <cfRule type="containsText" dxfId="920" priority="50" operator="containsText" text="Moderado">
      <formula>NOT(ISERROR(SEARCH("Moderado",T11)))</formula>
    </cfRule>
    <cfRule type="containsText" dxfId="919" priority="51" operator="containsText" text="Tolerable">
      <formula>NOT(ISERROR(SEARCH("Tolerable",T11)))</formula>
    </cfRule>
    <cfRule type="containsText" dxfId="918" priority="52" operator="containsText" text="Aceptable">
      <formula>NOT(ISERROR(SEARCH("Aceptable",T11)))</formula>
    </cfRule>
    <cfRule type="containsText" dxfId="917" priority="53" operator="containsText" text="Inaceptable">
      <formula>NOT(ISERROR(SEARCH("Inaceptable",T11)))</formula>
    </cfRule>
  </conditionalFormatting>
  <conditionalFormatting sqref="H11:H15 H18">
    <cfRule type="cellIs" dxfId="916" priority="44" operator="equal">
      <formula>1</formula>
    </cfRule>
    <cfRule type="cellIs" dxfId="915" priority="45" operator="equal">
      <formula>2</formula>
    </cfRule>
    <cfRule type="cellIs" dxfId="914" priority="46" operator="equal">
      <formula>3</formula>
    </cfRule>
  </conditionalFormatting>
  <conditionalFormatting sqref="I11:I15 I18">
    <cfRule type="cellIs" dxfId="913" priority="41" operator="equal">
      <formula>5</formula>
    </cfRule>
    <cfRule type="cellIs" dxfId="912" priority="42" operator="equal">
      <formula>10</formula>
    </cfRule>
    <cfRule type="cellIs" dxfId="911" priority="43" operator="equal">
      <formula>20</formula>
    </cfRule>
  </conditionalFormatting>
  <conditionalFormatting sqref="J11:J15 J18">
    <cfRule type="cellIs" dxfId="910" priority="24" operator="equal">
      <formula>20</formula>
    </cfRule>
    <cfRule type="cellIs" dxfId="909" priority="31" operator="equal">
      <formula>5</formula>
    </cfRule>
    <cfRule type="cellIs" dxfId="908" priority="32" operator="equal">
      <formula>5</formula>
    </cfRule>
    <cfRule type="cellIs" dxfId="907" priority="33" operator="equal">
      <formula>10</formula>
    </cfRule>
    <cfRule type="cellIs" dxfId="906" priority="34" operator="equal">
      <formula>10</formula>
    </cfRule>
    <cfRule type="cellIs" dxfId="905" priority="35" operator="equal">
      <formula>60</formula>
    </cfRule>
    <cfRule type="cellIs" dxfId="904" priority="36" operator="equal">
      <formula>40</formula>
    </cfRule>
    <cfRule type="cellIs" dxfId="903" priority="37" operator="equal">
      <formula>30</formula>
    </cfRule>
    <cfRule type="cellIs" dxfId="902" priority="38" operator="equal">
      <formula>15</formula>
    </cfRule>
    <cfRule type="cellIs" dxfId="901" priority="40" operator="equal">
      <formula>"15, 20, "</formula>
    </cfRule>
  </conditionalFormatting>
  <conditionalFormatting sqref="J11:J15 J18">
    <cfRule type="cellIs" dxfId="900" priority="39" operator="equal">
      <formula>15</formula>
    </cfRule>
  </conditionalFormatting>
  <conditionalFormatting sqref="K11:K15 K18">
    <cfRule type="containsText" dxfId="899" priority="25" operator="containsText" text="Inaceptable">
      <formula>NOT(ISERROR(SEARCH("Inaceptable",K11)))</formula>
    </cfRule>
    <cfRule type="containsText" dxfId="898" priority="26" operator="containsText" text="Importante">
      <formula>NOT(ISERROR(SEARCH("Importante",K11)))</formula>
    </cfRule>
    <cfRule type="containsText" dxfId="897" priority="27" operator="containsText" text="Moderado">
      <formula>NOT(ISERROR(SEARCH("Moderado",K11)))</formula>
    </cfRule>
    <cfRule type="containsText" dxfId="896" priority="28" operator="containsText" text="Tolerable">
      <formula>NOT(ISERROR(SEARCH("Tolerable",K11)))</formula>
    </cfRule>
    <cfRule type="containsText" dxfId="895" priority="29" operator="containsText" text="Aceptable">
      <formula>NOT(ISERROR(SEARCH("Aceptable",K11)))</formula>
    </cfRule>
    <cfRule type="containsText" dxfId="894" priority="30" operator="containsText" text="Inaceptable">
      <formula>NOT(ISERROR(SEARCH("Inaceptable",K11)))</formula>
    </cfRule>
  </conditionalFormatting>
  <conditionalFormatting sqref="H17">
    <cfRule type="cellIs" dxfId="893" priority="21" operator="equal">
      <formula>1</formula>
    </cfRule>
    <cfRule type="cellIs" dxfId="892" priority="22" operator="equal">
      <formula>2</formula>
    </cfRule>
    <cfRule type="cellIs" dxfId="891" priority="23" operator="equal">
      <formula>3</formula>
    </cfRule>
  </conditionalFormatting>
  <conditionalFormatting sqref="I17">
    <cfRule type="cellIs" dxfId="890" priority="18" operator="equal">
      <formula>5</formula>
    </cfRule>
    <cfRule type="cellIs" dxfId="889" priority="19" operator="equal">
      <formula>10</formula>
    </cfRule>
    <cfRule type="cellIs" dxfId="888" priority="20" operator="equal">
      <formula>20</formula>
    </cfRule>
  </conditionalFormatting>
  <conditionalFormatting sqref="J17">
    <cfRule type="cellIs" dxfId="887" priority="1" operator="equal">
      <formula>20</formula>
    </cfRule>
    <cfRule type="cellIs" dxfId="886" priority="8" operator="equal">
      <formula>5</formula>
    </cfRule>
    <cfRule type="cellIs" dxfId="885" priority="9" operator="equal">
      <formula>5</formula>
    </cfRule>
    <cfRule type="cellIs" dxfId="884" priority="10" operator="equal">
      <formula>10</formula>
    </cfRule>
    <cfRule type="cellIs" dxfId="883" priority="11" operator="equal">
      <formula>10</formula>
    </cfRule>
    <cfRule type="cellIs" dxfId="882" priority="12" operator="equal">
      <formula>60</formula>
    </cfRule>
    <cfRule type="cellIs" dxfId="881" priority="13" operator="equal">
      <formula>40</formula>
    </cfRule>
    <cfRule type="cellIs" dxfId="880" priority="14" operator="equal">
      <formula>30</formula>
    </cfRule>
    <cfRule type="cellIs" dxfId="879" priority="15" operator="equal">
      <formula>15</formula>
    </cfRule>
    <cfRule type="cellIs" dxfId="878" priority="17" operator="equal">
      <formula>"15, 20, "</formula>
    </cfRule>
  </conditionalFormatting>
  <conditionalFormatting sqref="J17">
    <cfRule type="cellIs" dxfId="877" priority="16" operator="equal">
      <formula>15</formula>
    </cfRule>
  </conditionalFormatting>
  <conditionalFormatting sqref="K17">
    <cfRule type="containsText" dxfId="876" priority="2" operator="containsText" text="Inaceptable">
      <formula>NOT(ISERROR(SEARCH("Inaceptable",K17)))</formula>
    </cfRule>
    <cfRule type="containsText" dxfId="875" priority="3" operator="containsText" text="Importante">
      <formula>NOT(ISERROR(SEARCH("Importante",K17)))</formula>
    </cfRule>
    <cfRule type="containsText" dxfId="874" priority="4" operator="containsText" text="Moderado">
      <formula>NOT(ISERROR(SEARCH("Moderado",K17)))</formula>
    </cfRule>
    <cfRule type="containsText" dxfId="873" priority="5" operator="containsText" text="Tolerable">
      <formula>NOT(ISERROR(SEARCH("Tolerable",K17)))</formula>
    </cfRule>
    <cfRule type="containsText" dxfId="872" priority="6" operator="containsText" text="Aceptable">
      <formula>NOT(ISERROR(SEARCH("Aceptable",K17)))</formula>
    </cfRule>
    <cfRule type="containsText" dxfId="871" priority="7" operator="containsText" text="Inaceptable">
      <formula>NOT(ISERROR(SEARCH("Inaceptable",K17)))</formula>
    </cfRule>
  </conditionalFormatting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EAAA1-E62B-4D3C-8367-F095C13DBE89}">
  <dimension ref="B1:T20"/>
  <sheetViews>
    <sheetView showGridLines="0" zoomScale="70" zoomScaleNormal="70" workbookViewId="0">
      <selection activeCell="X11" sqref="X11"/>
    </sheetView>
  </sheetViews>
  <sheetFormatPr baseColWidth="10" defaultColWidth="11.42578125" defaultRowHeight="15" x14ac:dyDescent="0.25"/>
  <cols>
    <col min="1" max="1" width="2" customWidth="1"/>
    <col min="2" max="2" width="3.5703125" bestFit="1" customWidth="1"/>
    <col min="3" max="3" width="14.85546875" bestFit="1" customWidth="1"/>
    <col min="4" max="4" width="10.5703125" bestFit="1" customWidth="1"/>
    <col min="5" max="5" width="33.42578125" bestFit="1" customWidth="1"/>
    <col min="6" max="6" width="33.7109375" customWidth="1"/>
    <col min="7" max="7" width="39.7109375" customWidth="1"/>
    <col min="8" max="8" width="19.7109375" customWidth="1"/>
    <col min="9" max="9" width="16.28515625" customWidth="1"/>
    <col min="10" max="10" width="12.7109375" customWidth="1"/>
    <col min="11" max="11" width="12.85546875" bestFit="1" customWidth="1"/>
    <col min="12" max="12" width="17.42578125" customWidth="1"/>
    <col min="13" max="13" width="37.7109375" customWidth="1"/>
    <col min="14" max="14" width="28.5703125" customWidth="1"/>
    <col min="15" max="15" width="15.42578125" bestFit="1" customWidth="1"/>
    <col min="16" max="16" width="23" customWidth="1"/>
    <col min="17" max="17" width="20.5703125" customWidth="1"/>
    <col min="18" max="18" width="16.28515625" customWidth="1"/>
    <col min="19" max="19" width="14.28515625" customWidth="1"/>
    <col min="20" max="20" width="13.7109375" customWidth="1"/>
  </cols>
  <sheetData>
    <row r="1" spans="2:20" ht="30.75" customHeight="1" x14ac:dyDescent="0.25">
      <c r="B1" s="89"/>
      <c r="C1" s="89"/>
      <c r="D1" s="89"/>
      <c r="E1" s="89"/>
      <c r="F1" s="90" t="s">
        <v>12</v>
      </c>
      <c r="G1" s="90"/>
      <c r="H1" s="90"/>
      <c r="I1" s="90"/>
      <c r="J1" s="90"/>
      <c r="K1" s="90"/>
      <c r="L1" s="90"/>
      <c r="M1" s="90"/>
      <c r="N1" s="90"/>
      <c r="O1" s="90"/>
      <c r="P1" s="90" t="s">
        <v>13</v>
      </c>
      <c r="Q1" s="90"/>
      <c r="R1" s="90"/>
    </row>
    <row r="2" spans="2:20" ht="27" customHeight="1" x14ac:dyDescent="0.25">
      <c r="B2" s="89"/>
      <c r="C2" s="89"/>
      <c r="D2" s="89"/>
      <c r="E2" s="89"/>
      <c r="F2" s="90"/>
      <c r="G2" s="90"/>
      <c r="H2" s="90"/>
      <c r="I2" s="90"/>
      <c r="J2" s="90"/>
      <c r="K2" s="90"/>
      <c r="L2" s="90"/>
      <c r="M2" s="90"/>
      <c r="N2" s="90"/>
      <c r="O2" s="90"/>
      <c r="P2" s="91" t="s">
        <v>14</v>
      </c>
      <c r="Q2" s="91"/>
      <c r="R2" s="91"/>
    </row>
    <row r="3" spans="2:20" x14ac:dyDescent="0.25">
      <c r="B3" s="90" t="s">
        <v>15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 t="s">
        <v>16</v>
      </c>
      <c r="Q3" s="90"/>
      <c r="R3" s="90"/>
    </row>
    <row r="4" spans="2:20" x14ac:dyDescent="0.25">
      <c r="B4" s="94"/>
      <c r="C4" s="94"/>
      <c r="D4" s="94"/>
      <c r="E4" s="94"/>
      <c r="F4" s="94"/>
      <c r="G4" s="94"/>
      <c r="I4" s="1"/>
      <c r="J4" s="2"/>
      <c r="K4" s="2"/>
      <c r="L4" s="2"/>
      <c r="P4" s="94" t="s">
        <v>17</v>
      </c>
      <c r="Q4" s="94"/>
      <c r="R4" s="94"/>
    </row>
    <row r="5" spans="2:20" x14ac:dyDescent="0.25">
      <c r="B5" s="3"/>
      <c r="C5" s="3"/>
      <c r="D5" s="3"/>
      <c r="E5" s="3"/>
      <c r="F5" s="3"/>
      <c r="G5" s="3"/>
      <c r="H5" s="1"/>
      <c r="I5" s="1"/>
      <c r="J5" s="2"/>
      <c r="K5" s="2"/>
      <c r="L5" s="2"/>
      <c r="M5" s="2"/>
    </row>
    <row r="6" spans="2:20" x14ac:dyDescent="0.25">
      <c r="B6" s="81" t="s">
        <v>15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3"/>
    </row>
    <row r="7" spans="2:20" x14ac:dyDescent="0.25"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6"/>
    </row>
    <row r="8" spans="2:20" x14ac:dyDescent="0.25">
      <c r="B8" s="79" t="s">
        <v>18</v>
      </c>
      <c r="C8" s="81" t="s">
        <v>19</v>
      </c>
      <c r="D8" s="83"/>
      <c r="E8" s="79" t="s">
        <v>20</v>
      </c>
      <c r="F8" s="79" t="s">
        <v>21</v>
      </c>
      <c r="G8" s="79" t="s">
        <v>22</v>
      </c>
      <c r="H8" s="79" t="s">
        <v>23</v>
      </c>
      <c r="I8" s="79"/>
      <c r="J8" s="79"/>
      <c r="K8" s="79"/>
      <c r="L8" s="78" t="s">
        <v>24</v>
      </c>
      <c r="M8" s="79" t="s">
        <v>25</v>
      </c>
      <c r="N8" s="79"/>
      <c r="O8" s="79"/>
      <c r="P8" s="79"/>
      <c r="Q8" s="79" t="s">
        <v>26</v>
      </c>
      <c r="R8" s="79"/>
      <c r="S8" s="79"/>
      <c r="T8" s="79"/>
    </row>
    <row r="9" spans="2:20" ht="15" customHeight="1" x14ac:dyDescent="0.25">
      <c r="B9" s="79"/>
      <c r="C9" s="87"/>
      <c r="D9" s="88"/>
      <c r="E9" s="79"/>
      <c r="F9" s="79"/>
      <c r="G9" s="79"/>
      <c r="H9" s="78" t="s">
        <v>27</v>
      </c>
      <c r="I9" s="79" t="s">
        <v>28</v>
      </c>
      <c r="J9" s="78" t="s">
        <v>29</v>
      </c>
      <c r="K9" s="78"/>
      <c r="L9" s="78"/>
      <c r="M9" s="79" t="s">
        <v>30</v>
      </c>
      <c r="N9" s="79" t="s">
        <v>31</v>
      </c>
      <c r="O9" s="79" t="s">
        <v>32</v>
      </c>
      <c r="P9" s="78" t="s">
        <v>33</v>
      </c>
      <c r="Q9" s="78" t="s">
        <v>27</v>
      </c>
      <c r="R9" s="79" t="s">
        <v>28</v>
      </c>
      <c r="S9" s="78" t="s">
        <v>29</v>
      </c>
      <c r="T9" s="78"/>
    </row>
    <row r="10" spans="2:20" ht="37.5" customHeight="1" x14ac:dyDescent="0.25">
      <c r="B10" s="79"/>
      <c r="C10" s="84"/>
      <c r="D10" s="86"/>
      <c r="E10" s="79"/>
      <c r="F10" s="79"/>
      <c r="G10" s="79"/>
      <c r="H10" s="78"/>
      <c r="I10" s="79"/>
      <c r="J10" s="78"/>
      <c r="K10" s="78"/>
      <c r="L10" s="78"/>
      <c r="M10" s="79"/>
      <c r="N10" s="79"/>
      <c r="O10" s="79"/>
      <c r="P10" s="78"/>
      <c r="Q10" s="78"/>
      <c r="R10" s="79"/>
      <c r="S10" s="78"/>
      <c r="T10" s="78"/>
    </row>
    <row r="11" spans="2:20" ht="273" customHeight="1" x14ac:dyDescent="0.25">
      <c r="B11" s="8">
        <v>1</v>
      </c>
      <c r="C11" s="109" t="s">
        <v>255</v>
      </c>
      <c r="D11" s="95"/>
      <c r="E11" s="8" t="s">
        <v>256</v>
      </c>
      <c r="F11" s="12" t="s">
        <v>257</v>
      </c>
      <c r="G11" s="12" t="s">
        <v>258</v>
      </c>
      <c r="H11" s="4">
        <v>3</v>
      </c>
      <c r="I11" s="4">
        <v>10</v>
      </c>
      <c r="J11" s="4">
        <f>H11*I11</f>
        <v>30</v>
      </c>
      <c r="K11" s="4" t="str">
        <f>IF(J11&lt;=5,"Aceptable", IF(J11&lt;=10,"Tolerable",IF(J11&lt;=20,"Moderado",IF(J11&lt;=40,"Importante","Inaceptable"))))</f>
        <v>Importante</v>
      </c>
      <c r="L11" s="8" t="s">
        <v>52</v>
      </c>
      <c r="M11" s="12" t="s">
        <v>259</v>
      </c>
      <c r="N11" s="6" t="s">
        <v>260</v>
      </c>
      <c r="O11" s="6" t="s">
        <v>261</v>
      </c>
      <c r="P11" s="6" t="s">
        <v>262</v>
      </c>
      <c r="Q11" s="4"/>
      <c r="R11" s="4"/>
      <c r="S11" s="4"/>
      <c r="T11" s="7"/>
    </row>
    <row r="12" spans="2:20" ht="255" x14ac:dyDescent="0.25">
      <c r="B12" s="8">
        <v>2</v>
      </c>
      <c r="C12" s="95" t="s">
        <v>86</v>
      </c>
      <c r="D12" s="95"/>
      <c r="E12" s="8" t="s">
        <v>263</v>
      </c>
      <c r="F12" s="6" t="s">
        <v>264</v>
      </c>
      <c r="G12" s="6" t="s">
        <v>265</v>
      </c>
      <c r="H12" s="4">
        <v>2</v>
      </c>
      <c r="I12" s="4">
        <v>10</v>
      </c>
      <c r="J12" s="4">
        <f t="shared" ref="J12:J14" si="0">H12*I12</f>
        <v>20</v>
      </c>
      <c r="K12" s="4" t="str">
        <f t="shared" ref="K12:K14" si="1">IF(J12&lt;=5,"Aceptable", IF(J12&lt;=10,"Tolerable",IF(J12&lt;=20,"Moderado",IF(J12&lt;=40,"Importante","Inaceptable"))))</f>
        <v>Moderado</v>
      </c>
      <c r="L12" s="8" t="s">
        <v>38</v>
      </c>
      <c r="M12" s="6" t="s">
        <v>266</v>
      </c>
      <c r="N12" s="6" t="s">
        <v>267</v>
      </c>
      <c r="O12" s="6" t="s">
        <v>261</v>
      </c>
      <c r="P12" s="6" t="s">
        <v>268</v>
      </c>
      <c r="Q12" s="4"/>
      <c r="R12" s="4"/>
      <c r="S12" s="4"/>
      <c r="T12" s="7"/>
    </row>
    <row r="13" spans="2:20" ht="180" x14ac:dyDescent="0.25">
      <c r="B13" s="8">
        <v>3</v>
      </c>
      <c r="C13" s="95" t="s">
        <v>71</v>
      </c>
      <c r="D13" s="95"/>
      <c r="E13" s="8" t="s">
        <v>269</v>
      </c>
      <c r="F13" s="6" t="s">
        <v>270</v>
      </c>
      <c r="G13" s="6" t="s">
        <v>271</v>
      </c>
      <c r="H13" s="4">
        <v>1</v>
      </c>
      <c r="I13" s="4">
        <v>20</v>
      </c>
      <c r="J13" s="4">
        <f t="shared" si="0"/>
        <v>20</v>
      </c>
      <c r="K13" s="4" t="str">
        <f t="shared" si="1"/>
        <v>Moderado</v>
      </c>
      <c r="L13" s="8" t="s">
        <v>52</v>
      </c>
      <c r="M13" s="6" t="s">
        <v>272</v>
      </c>
      <c r="N13" s="6" t="s">
        <v>267</v>
      </c>
      <c r="O13" s="6" t="s">
        <v>261</v>
      </c>
      <c r="P13" s="6" t="s">
        <v>273</v>
      </c>
      <c r="Q13" s="4"/>
      <c r="R13" s="4"/>
      <c r="S13" s="4"/>
      <c r="T13" s="7"/>
    </row>
    <row r="14" spans="2:20" ht="138" customHeight="1" x14ac:dyDescent="0.25">
      <c r="B14" s="8">
        <v>4</v>
      </c>
      <c r="C14" s="95" t="s">
        <v>57</v>
      </c>
      <c r="D14" s="95"/>
      <c r="E14" s="8" t="s">
        <v>274</v>
      </c>
      <c r="F14" s="6" t="s">
        <v>275</v>
      </c>
      <c r="G14" s="12" t="s">
        <v>276</v>
      </c>
      <c r="H14" s="4">
        <v>2</v>
      </c>
      <c r="I14" s="4">
        <v>10</v>
      </c>
      <c r="J14" s="4">
        <f t="shared" si="0"/>
        <v>20</v>
      </c>
      <c r="K14" s="4" t="str">
        <f t="shared" si="1"/>
        <v>Moderado</v>
      </c>
      <c r="L14" s="8" t="s">
        <v>52</v>
      </c>
      <c r="M14" s="6" t="s">
        <v>277</v>
      </c>
      <c r="N14" s="6" t="s">
        <v>260</v>
      </c>
      <c r="O14" s="6" t="s">
        <v>261</v>
      </c>
      <c r="P14" s="6" t="s">
        <v>278</v>
      </c>
      <c r="Q14" s="4"/>
      <c r="R14" s="4"/>
      <c r="S14" s="4"/>
      <c r="T14" s="7"/>
    </row>
    <row r="15" spans="2:20" ht="15" customHeight="1" x14ac:dyDescent="0.25"/>
    <row r="16" spans="2:20" ht="15" customHeight="1" x14ac:dyDescent="0.25">
      <c r="B16" s="72" t="s">
        <v>78</v>
      </c>
      <c r="C16" s="73"/>
      <c r="D16" s="73"/>
      <c r="E16" s="73"/>
      <c r="F16" s="73"/>
      <c r="G16" s="74"/>
      <c r="H16" s="71" t="s">
        <v>79</v>
      </c>
      <c r="I16" s="71"/>
      <c r="J16" s="71"/>
      <c r="K16" s="71"/>
      <c r="L16" s="71"/>
      <c r="M16" s="71"/>
      <c r="N16" s="71" t="s">
        <v>80</v>
      </c>
      <c r="O16" s="71"/>
      <c r="P16" s="71"/>
      <c r="Q16" s="71"/>
      <c r="R16" s="71"/>
    </row>
    <row r="17" spans="2:18" ht="15" customHeight="1" x14ac:dyDescent="0.25">
      <c r="B17" s="72" t="s">
        <v>81</v>
      </c>
      <c r="C17" s="73"/>
      <c r="D17" s="73"/>
      <c r="E17" s="73"/>
      <c r="F17" s="73"/>
      <c r="G17" s="74"/>
      <c r="H17" s="75" t="s">
        <v>82</v>
      </c>
      <c r="I17" s="75"/>
      <c r="J17" s="75"/>
      <c r="K17" s="75"/>
      <c r="L17" s="75"/>
      <c r="M17" s="75"/>
      <c r="N17" s="75" t="s">
        <v>83</v>
      </c>
      <c r="O17" s="75"/>
      <c r="P17" s="75"/>
      <c r="Q17" s="75"/>
      <c r="R17" s="75"/>
    </row>
    <row r="20" spans="2:18" ht="21" x14ac:dyDescent="0.35">
      <c r="C20" s="29"/>
    </row>
  </sheetData>
  <mergeCells count="38">
    <mergeCell ref="B1:E2"/>
    <mergeCell ref="F1:O2"/>
    <mergeCell ref="P1:R1"/>
    <mergeCell ref="P2:R2"/>
    <mergeCell ref="B3:O3"/>
    <mergeCell ref="P3:R3"/>
    <mergeCell ref="B4:G4"/>
    <mergeCell ref="P4:R4"/>
    <mergeCell ref="B6:T7"/>
    <mergeCell ref="B8:B10"/>
    <mergeCell ref="C8:D10"/>
    <mergeCell ref="E8:E10"/>
    <mergeCell ref="F8:F10"/>
    <mergeCell ref="G8:G10"/>
    <mergeCell ref="H8:K8"/>
    <mergeCell ref="L8:L10"/>
    <mergeCell ref="M8:P8"/>
    <mergeCell ref="Q8:T8"/>
    <mergeCell ref="H9:H10"/>
    <mergeCell ref="I9:I10"/>
    <mergeCell ref="J9:K10"/>
    <mergeCell ref="M9:M10"/>
    <mergeCell ref="S9:T10"/>
    <mergeCell ref="N9:N10"/>
    <mergeCell ref="O9:O10"/>
    <mergeCell ref="P9:P10"/>
    <mergeCell ref="B17:G17"/>
    <mergeCell ref="H17:M17"/>
    <mergeCell ref="N17:R17"/>
    <mergeCell ref="C11:D11"/>
    <mergeCell ref="C12:D12"/>
    <mergeCell ref="C13:D13"/>
    <mergeCell ref="C14:D14"/>
    <mergeCell ref="B16:G16"/>
    <mergeCell ref="H16:M16"/>
    <mergeCell ref="N16:R16"/>
    <mergeCell ref="Q9:Q10"/>
    <mergeCell ref="R9:R10"/>
  </mergeCells>
  <conditionalFormatting sqref="H15 H18">
    <cfRule type="cellIs" dxfId="870" priority="24" operator="equal">
      <formula>2</formula>
    </cfRule>
  </conditionalFormatting>
  <conditionalFormatting sqref="Q11:Q14 H11:H14">
    <cfRule type="cellIs" dxfId="869" priority="21" operator="equal">
      <formula>1</formula>
    </cfRule>
    <cfRule type="cellIs" dxfId="868" priority="22" operator="equal">
      <formula>2</formula>
    </cfRule>
    <cfRule type="cellIs" dxfId="867" priority="23" operator="equal">
      <formula>3</formula>
    </cfRule>
  </conditionalFormatting>
  <conditionalFormatting sqref="R11:R14 I11:I14">
    <cfRule type="cellIs" dxfId="866" priority="18" operator="equal">
      <formula>5</formula>
    </cfRule>
    <cfRule type="cellIs" dxfId="865" priority="19" operator="equal">
      <formula>10</formula>
    </cfRule>
    <cfRule type="cellIs" dxfId="864" priority="20" operator="equal">
      <formula>20</formula>
    </cfRule>
  </conditionalFormatting>
  <conditionalFormatting sqref="S11:S14 J11:J14">
    <cfRule type="cellIs" dxfId="863" priority="1" operator="equal">
      <formula>20</formula>
    </cfRule>
    <cfRule type="cellIs" dxfId="862" priority="8" operator="equal">
      <formula>5</formula>
    </cfRule>
    <cfRule type="cellIs" dxfId="861" priority="9" operator="equal">
      <formula>5</formula>
    </cfRule>
    <cfRule type="cellIs" dxfId="860" priority="10" operator="equal">
      <formula>10</formula>
    </cfRule>
    <cfRule type="cellIs" dxfId="859" priority="11" operator="equal">
      <formula>10</formula>
    </cfRule>
    <cfRule type="cellIs" dxfId="858" priority="12" operator="equal">
      <formula>60</formula>
    </cfRule>
    <cfRule type="cellIs" dxfId="857" priority="13" operator="equal">
      <formula>40</formula>
    </cfRule>
    <cfRule type="cellIs" dxfId="856" priority="14" operator="equal">
      <formula>30</formula>
    </cfRule>
    <cfRule type="cellIs" dxfId="855" priority="15" operator="equal">
      <formula>15</formula>
    </cfRule>
    <cfRule type="cellIs" dxfId="854" priority="17" operator="equal">
      <formula>"15, 20, "</formula>
    </cfRule>
  </conditionalFormatting>
  <conditionalFormatting sqref="S11:S14 J11:J14">
    <cfRule type="cellIs" dxfId="853" priority="16" operator="equal">
      <formula>15</formula>
    </cfRule>
  </conditionalFormatting>
  <conditionalFormatting sqref="T11:T14 K11:K14">
    <cfRule type="containsText" dxfId="852" priority="2" operator="containsText" text="Inaceptable">
      <formula>NOT(ISERROR(SEARCH("Inaceptable",K11)))</formula>
    </cfRule>
    <cfRule type="containsText" dxfId="851" priority="3" operator="containsText" text="Importante">
      <formula>NOT(ISERROR(SEARCH("Importante",K11)))</formula>
    </cfRule>
    <cfRule type="containsText" dxfId="850" priority="4" operator="containsText" text="Moderado">
      <formula>NOT(ISERROR(SEARCH("Moderado",K11)))</formula>
    </cfRule>
    <cfRule type="containsText" dxfId="849" priority="5" operator="containsText" text="Tolerable">
      <formula>NOT(ISERROR(SEARCH("Tolerable",K11)))</formula>
    </cfRule>
    <cfRule type="containsText" dxfId="848" priority="6" operator="containsText" text="Aceptable">
      <formula>NOT(ISERROR(SEARCH("Aceptable",K11)))</formula>
    </cfRule>
    <cfRule type="containsText" dxfId="847" priority="7" operator="containsText" text="Inaceptable">
      <formula>NOT(ISERROR(SEARCH("Inaceptable",K11)))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4B79C-1011-4F47-BC76-8B137CF96B7C}">
  <dimension ref="B1:T24"/>
  <sheetViews>
    <sheetView showGridLines="0" zoomScale="70" zoomScaleNormal="70" workbookViewId="0">
      <selection activeCell="X11" sqref="X11"/>
    </sheetView>
  </sheetViews>
  <sheetFormatPr baseColWidth="10" defaultColWidth="11.42578125" defaultRowHeight="15" x14ac:dyDescent="0.25"/>
  <cols>
    <col min="1" max="1" width="2" customWidth="1"/>
    <col min="2" max="2" width="3.5703125" bestFit="1" customWidth="1"/>
    <col min="3" max="3" width="14.85546875" bestFit="1" customWidth="1"/>
    <col min="4" max="4" width="10.5703125" bestFit="1" customWidth="1"/>
    <col min="5" max="5" width="33.42578125" bestFit="1" customWidth="1"/>
    <col min="6" max="6" width="33.7109375" customWidth="1"/>
    <col min="7" max="7" width="29.42578125" customWidth="1"/>
    <col min="8" max="8" width="20.28515625" customWidth="1"/>
    <col min="9" max="9" width="13.28515625" customWidth="1"/>
    <col min="10" max="10" width="8.7109375" customWidth="1"/>
    <col min="11" max="11" width="12.85546875" bestFit="1" customWidth="1"/>
    <col min="12" max="12" width="17.42578125" customWidth="1"/>
    <col min="13" max="13" width="32" customWidth="1"/>
    <col min="14" max="14" width="28.5703125" customWidth="1"/>
    <col min="15" max="15" width="17.85546875" customWidth="1"/>
    <col min="16" max="16" width="20.140625" customWidth="1"/>
    <col min="17" max="17" width="20" customWidth="1"/>
    <col min="18" max="18" width="15" customWidth="1"/>
    <col min="19" max="19" width="9.140625" customWidth="1"/>
    <col min="20" max="20" width="13.7109375" customWidth="1"/>
  </cols>
  <sheetData>
    <row r="1" spans="2:20" ht="30.75" customHeight="1" x14ac:dyDescent="0.25">
      <c r="B1" s="89"/>
      <c r="C1" s="89"/>
      <c r="D1" s="89"/>
      <c r="E1" s="89"/>
      <c r="F1" s="90" t="s">
        <v>12</v>
      </c>
      <c r="G1" s="90"/>
      <c r="H1" s="90"/>
      <c r="I1" s="90"/>
      <c r="J1" s="90"/>
      <c r="K1" s="90"/>
      <c r="L1" s="90"/>
      <c r="M1" s="90"/>
      <c r="N1" s="90"/>
      <c r="O1" s="90"/>
      <c r="P1" s="90" t="s">
        <v>13</v>
      </c>
      <c r="Q1" s="90"/>
      <c r="R1" s="90"/>
    </row>
    <row r="2" spans="2:20" ht="27" customHeight="1" x14ac:dyDescent="0.25">
      <c r="B2" s="89"/>
      <c r="C2" s="89"/>
      <c r="D2" s="89"/>
      <c r="E2" s="89"/>
      <c r="F2" s="90"/>
      <c r="G2" s="90"/>
      <c r="H2" s="90"/>
      <c r="I2" s="90"/>
      <c r="J2" s="90"/>
      <c r="K2" s="90"/>
      <c r="L2" s="90"/>
      <c r="M2" s="90"/>
      <c r="N2" s="90"/>
      <c r="O2" s="90"/>
      <c r="P2" s="91" t="s">
        <v>14</v>
      </c>
      <c r="Q2" s="91"/>
      <c r="R2" s="91"/>
    </row>
    <row r="3" spans="2:20" x14ac:dyDescent="0.25">
      <c r="B3" s="90" t="s">
        <v>15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 t="s">
        <v>16</v>
      </c>
      <c r="Q3" s="90"/>
      <c r="R3" s="90"/>
    </row>
    <row r="4" spans="2:20" x14ac:dyDescent="0.25">
      <c r="B4" s="94"/>
      <c r="C4" s="94"/>
      <c r="D4" s="94"/>
      <c r="E4" s="94"/>
      <c r="F4" s="94"/>
      <c r="G4" s="94"/>
      <c r="I4" s="1"/>
      <c r="J4" s="2"/>
      <c r="K4" s="2"/>
      <c r="L4" s="2"/>
      <c r="P4" s="94" t="s">
        <v>17</v>
      </c>
      <c r="Q4" s="94"/>
      <c r="R4" s="94"/>
    </row>
    <row r="5" spans="2:20" x14ac:dyDescent="0.25">
      <c r="B5" s="3"/>
      <c r="C5" s="3"/>
      <c r="D5" s="3"/>
      <c r="E5" s="3"/>
      <c r="F5" s="3"/>
      <c r="G5" s="3"/>
      <c r="H5" s="1"/>
      <c r="I5" s="1"/>
      <c r="J5" s="2"/>
      <c r="K5" s="2"/>
      <c r="L5" s="2"/>
      <c r="M5" s="2"/>
    </row>
    <row r="6" spans="2:20" x14ac:dyDescent="0.25">
      <c r="B6" s="81" t="s">
        <v>15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3"/>
    </row>
    <row r="7" spans="2:20" x14ac:dyDescent="0.25"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6"/>
    </row>
    <row r="8" spans="2:20" x14ac:dyDescent="0.25">
      <c r="B8" s="79" t="s">
        <v>18</v>
      </c>
      <c r="C8" s="81" t="s">
        <v>19</v>
      </c>
      <c r="D8" s="83"/>
      <c r="E8" s="79" t="s">
        <v>20</v>
      </c>
      <c r="F8" s="79" t="s">
        <v>21</v>
      </c>
      <c r="G8" s="79" t="s">
        <v>22</v>
      </c>
      <c r="H8" s="79" t="s">
        <v>23</v>
      </c>
      <c r="I8" s="79"/>
      <c r="J8" s="79"/>
      <c r="K8" s="79"/>
      <c r="L8" s="78" t="s">
        <v>24</v>
      </c>
      <c r="M8" s="79" t="s">
        <v>25</v>
      </c>
      <c r="N8" s="79"/>
      <c r="O8" s="79"/>
      <c r="P8" s="79"/>
      <c r="Q8" s="79" t="s">
        <v>26</v>
      </c>
      <c r="R8" s="79"/>
      <c r="S8" s="79"/>
      <c r="T8" s="79"/>
    </row>
    <row r="9" spans="2:20" ht="15" customHeight="1" x14ac:dyDescent="0.25">
      <c r="B9" s="79"/>
      <c r="C9" s="87"/>
      <c r="D9" s="88"/>
      <c r="E9" s="79"/>
      <c r="F9" s="79"/>
      <c r="G9" s="79"/>
      <c r="H9" s="78" t="s">
        <v>27</v>
      </c>
      <c r="I9" s="79" t="s">
        <v>28</v>
      </c>
      <c r="J9" s="78" t="s">
        <v>29</v>
      </c>
      <c r="K9" s="78"/>
      <c r="L9" s="78"/>
      <c r="M9" s="79" t="s">
        <v>30</v>
      </c>
      <c r="N9" s="79" t="s">
        <v>31</v>
      </c>
      <c r="O9" s="79" t="s">
        <v>32</v>
      </c>
      <c r="P9" s="78" t="s">
        <v>33</v>
      </c>
      <c r="Q9" s="78" t="s">
        <v>27</v>
      </c>
      <c r="R9" s="79" t="s">
        <v>28</v>
      </c>
      <c r="S9" s="78" t="s">
        <v>29</v>
      </c>
      <c r="T9" s="78"/>
    </row>
    <row r="10" spans="2:20" ht="45.75" customHeight="1" x14ac:dyDescent="0.25">
      <c r="B10" s="79"/>
      <c r="C10" s="84"/>
      <c r="D10" s="86"/>
      <c r="E10" s="79"/>
      <c r="F10" s="79"/>
      <c r="G10" s="79"/>
      <c r="H10" s="78"/>
      <c r="I10" s="79"/>
      <c r="J10" s="78"/>
      <c r="K10" s="78"/>
      <c r="L10" s="78"/>
      <c r="M10" s="79"/>
      <c r="N10" s="79"/>
      <c r="O10" s="79"/>
      <c r="P10" s="78"/>
      <c r="Q10" s="78"/>
      <c r="R10" s="79"/>
      <c r="S10" s="78"/>
      <c r="T10" s="78"/>
    </row>
    <row r="11" spans="2:20" ht="165" x14ac:dyDescent="0.25">
      <c r="B11" s="8">
        <v>1</v>
      </c>
      <c r="C11" s="92" t="s">
        <v>34</v>
      </c>
      <c r="D11" s="93"/>
      <c r="E11" s="8" t="s">
        <v>279</v>
      </c>
      <c r="F11" s="6" t="s">
        <v>280</v>
      </c>
      <c r="G11" s="6" t="s">
        <v>281</v>
      </c>
      <c r="H11" s="4">
        <v>1</v>
      </c>
      <c r="I11" s="4">
        <v>20</v>
      </c>
      <c r="J11" s="4">
        <f>H11*I11</f>
        <v>20</v>
      </c>
      <c r="K11" s="4" t="str">
        <f>IF(J11&lt;=5,"Aceptable", IF(J11&lt;=10,"Tolerable",IF(J11&lt;=20,"Moderado",IF(J11&lt;=40,"Importante","Inaceptable"))))</f>
        <v>Moderado</v>
      </c>
      <c r="L11" s="8" t="s">
        <v>38</v>
      </c>
      <c r="M11" s="6" t="s">
        <v>282</v>
      </c>
      <c r="N11" s="6" t="s">
        <v>283</v>
      </c>
      <c r="O11" s="17" t="s">
        <v>242</v>
      </c>
      <c r="P11" s="6" t="s">
        <v>284</v>
      </c>
      <c r="Q11" s="4"/>
      <c r="R11" s="4"/>
      <c r="S11" s="4"/>
      <c r="T11" s="7"/>
    </row>
    <row r="12" spans="2:20" ht="150.75" customHeight="1" x14ac:dyDescent="0.25">
      <c r="B12" s="8">
        <v>2</v>
      </c>
      <c r="C12" s="92" t="s">
        <v>57</v>
      </c>
      <c r="D12" s="93"/>
      <c r="E12" s="6" t="s">
        <v>285</v>
      </c>
      <c r="F12" s="6" t="s">
        <v>286</v>
      </c>
      <c r="G12" s="6" t="s">
        <v>287</v>
      </c>
      <c r="H12" s="4">
        <v>2</v>
      </c>
      <c r="I12" s="4">
        <v>10</v>
      </c>
      <c r="J12" s="4">
        <f t="shared" ref="J12:J16" si="0">H12*I12</f>
        <v>20</v>
      </c>
      <c r="K12" s="4" t="str">
        <f t="shared" ref="K12:K16" si="1">IF(J12&lt;=5,"Aceptable", IF(J12&lt;=10,"Tolerable",IF(J12&lt;=20,"Moderado",IF(J12&lt;=40,"Importante","Inaceptable"))))</f>
        <v>Moderado</v>
      </c>
      <c r="L12" s="8" t="s">
        <v>38</v>
      </c>
      <c r="M12" s="6" t="s">
        <v>288</v>
      </c>
      <c r="N12" s="8" t="s">
        <v>289</v>
      </c>
      <c r="O12" s="17" t="s">
        <v>290</v>
      </c>
      <c r="P12" s="6" t="s">
        <v>291</v>
      </c>
      <c r="Q12" s="4"/>
      <c r="R12" s="4"/>
      <c r="S12" s="4"/>
      <c r="T12" s="7"/>
    </row>
    <row r="13" spans="2:20" ht="128.25" customHeight="1" x14ac:dyDescent="0.25">
      <c r="B13" s="8">
        <v>3</v>
      </c>
      <c r="C13" s="92" t="s">
        <v>57</v>
      </c>
      <c r="D13" s="93"/>
      <c r="E13" s="8" t="s">
        <v>292</v>
      </c>
      <c r="F13" s="6" t="s">
        <v>293</v>
      </c>
      <c r="G13" s="6" t="s">
        <v>294</v>
      </c>
      <c r="H13" s="4">
        <v>2</v>
      </c>
      <c r="I13" s="4">
        <v>10</v>
      </c>
      <c r="J13" s="4">
        <f t="shared" si="0"/>
        <v>20</v>
      </c>
      <c r="K13" s="4" t="str">
        <f t="shared" si="1"/>
        <v>Moderado</v>
      </c>
      <c r="L13" s="8" t="s">
        <v>38</v>
      </c>
      <c r="M13" s="6" t="s">
        <v>295</v>
      </c>
      <c r="N13" s="8" t="s">
        <v>289</v>
      </c>
      <c r="O13" s="17" t="s">
        <v>290</v>
      </c>
      <c r="P13" s="6" t="s">
        <v>296</v>
      </c>
      <c r="Q13" s="4"/>
      <c r="R13" s="4"/>
      <c r="S13" s="4"/>
      <c r="T13" s="7"/>
    </row>
    <row r="14" spans="2:20" ht="173.25" customHeight="1" x14ac:dyDescent="0.25">
      <c r="B14" s="8">
        <v>4</v>
      </c>
      <c r="C14" s="92" t="s">
        <v>87</v>
      </c>
      <c r="D14" s="93"/>
      <c r="E14" s="25" t="s">
        <v>297</v>
      </c>
      <c r="F14" s="12" t="s">
        <v>298</v>
      </c>
      <c r="G14" s="12" t="s">
        <v>299</v>
      </c>
      <c r="H14" s="4">
        <v>3</v>
      </c>
      <c r="I14" s="4">
        <v>20</v>
      </c>
      <c r="J14" s="4">
        <f t="shared" si="0"/>
        <v>60</v>
      </c>
      <c r="K14" s="4" t="str">
        <f t="shared" si="1"/>
        <v>Inaceptable</v>
      </c>
      <c r="L14" s="8" t="s">
        <v>52</v>
      </c>
      <c r="M14" s="12" t="s">
        <v>300</v>
      </c>
      <c r="N14" s="8" t="s">
        <v>289</v>
      </c>
      <c r="O14" s="17" t="s">
        <v>290</v>
      </c>
      <c r="P14" s="6" t="s">
        <v>301</v>
      </c>
      <c r="Q14" s="4"/>
      <c r="R14" s="4"/>
      <c r="S14" s="4"/>
      <c r="T14" s="7"/>
    </row>
    <row r="15" spans="2:20" s="35" customFormat="1" ht="127.5" customHeight="1" x14ac:dyDescent="0.25">
      <c r="B15" s="25">
        <v>5</v>
      </c>
      <c r="C15" s="106" t="s">
        <v>71</v>
      </c>
      <c r="D15" s="107"/>
      <c r="E15" s="25" t="s">
        <v>302</v>
      </c>
      <c r="F15" s="12" t="s">
        <v>303</v>
      </c>
      <c r="G15" s="12" t="s">
        <v>304</v>
      </c>
      <c r="H15" s="26">
        <v>2</v>
      </c>
      <c r="I15" s="26">
        <v>20</v>
      </c>
      <c r="J15" s="26">
        <f t="shared" si="0"/>
        <v>40</v>
      </c>
      <c r="K15" s="26" t="str">
        <f t="shared" si="1"/>
        <v>Importante</v>
      </c>
      <c r="L15" s="25" t="s">
        <v>52</v>
      </c>
      <c r="M15" s="12" t="s">
        <v>305</v>
      </c>
      <c r="N15" s="30"/>
      <c r="O15" s="31"/>
      <c r="P15" s="32"/>
      <c r="Q15" s="33"/>
      <c r="R15" s="33"/>
      <c r="S15" s="33"/>
      <c r="T15" s="34"/>
    </row>
    <row r="16" spans="2:20" ht="195" x14ac:dyDescent="0.25">
      <c r="B16" s="8">
        <v>6</v>
      </c>
      <c r="C16" s="92" t="s">
        <v>71</v>
      </c>
      <c r="D16" s="93"/>
      <c r="E16" s="8" t="s">
        <v>306</v>
      </c>
      <c r="F16" s="6" t="s">
        <v>528</v>
      </c>
      <c r="G16" s="6" t="s">
        <v>307</v>
      </c>
      <c r="H16" s="4">
        <v>2</v>
      </c>
      <c r="I16" s="4">
        <v>20</v>
      </c>
      <c r="J16" s="4">
        <f t="shared" si="0"/>
        <v>40</v>
      </c>
      <c r="K16" s="4" t="str">
        <f t="shared" si="1"/>
        <v>Importante</v>
      </c>
      <c r="L16" s="8" t="s">
        <v>52</v>
      </c>
      <c r="M16" s="6" t="s">
        <v>529</v>
      </c>
      <c r="N16" s="8" t="s">
        <v>289</v>
      </c>
      <c r="O16" s="17" t="s">
        <v>290</v>
      </c>
      <c r="P16" s="6" t="s">
        <v>308</v>
      </c>
      <c r="Q16" s="4"/>
      <c r="R16" s="4"/>
      <c r="S16" s="4"/>
      <c r="T16" s="7"/>
    </row>
    <row r="17" spans="2:18" ht="15" customHeight="1" x14ac:dyDescent="0.25"/>
    <row r="18" spans="2:18" ht="15" customHeight="1" x14ac:dyDescent="0.25">
      <c r="B18" s="72" t="s">
        <v>78</v>
      </c>
      <c r="C18" s="73"/>
      <c r="D18" s="73"/>
      <c r="E18" s="73"/>
      <c r="F18" s="73"/>
      <c r="G18" s="74"/>
      <c r="H18" s="71" t="s">
        <v>79</v>
      </c>
      <c r="I18" s="71"/>
      <c r="J18" s="71"/>
      <c r="K18" s="71"/>
      <c r="L18" s="71"/>
      <c r="M18" s="71"/>
      <c r="N18" s="71" t="s">
        <v>80</v>
      </c>
      <c r="O18" s="71"/>
      <c r="P18" s="71"/>
      <c r="Q18" s="71"/>
      <c r="R18" s="71"/>
    </row>
    <row r="19" spans="2:18" ht="15" customHeight="1" x14ac:dyDescent="0.25">
      <c r="B19" s="72" t="s">
        <v>81</v>
      </c>
      <c r="C19" s="73"/>
      <c r="D19" s="73"/>
      <c r="E19" s="73"/>
      <c r="F19" s="73"/>
      <c r="G19" s="74"/>
      <c r="H19" s="75" t="s">
        <v>82</v>
      </c>
      <c r="I19" s="75"/>
      <c r="J19" s="75"/>
      <c r="K19" s="75"/>
      <c r="L19" s="75"/>
      <c r="M19" s="75"/>
      <c r="N19" s="75" t="s">
        <v>83</v>
      </c>
      <c r="O19" s="75"/>
      <c r="P19" s="75"/>
      <c r="Q19" s="75"/>
      <c r="R19" s="75"/>
    </row>
    <row r="24" spans="2:18" x14ac:dyDescent="0.25">
      <c r="E24" s="10"/>
      <c r="F24" s="10"/>
      <c r="G24" s="10"/>
    </row>
  </sheetData>
  <mergeCells count="40">
    <mergeCell ref="B1:E2"/>
    <mergeCell ref="F1:O2"/>
    <mergeCell ref="P1:R1"/>
    <mergeCell ref="P2:R2"/>
    <mergeCell ref="B3:O3"/>
    <mergeCell ref="P3:R3"/>
    <mergeCell ref="C11:D11"/>
    <mergeCell ref="C12:D12"/>
    <mergeCell ref="B4:G4"/>
    <mergeCell ref="P4:R4"/>
    <mergeCell ref="B6:T7"/>
    <mergeCell ref="B8:B10"/>
    <mergeCell ref="C8:D10"/>
    <mergeCell ref="E8:E10"/>
    <mergeCell ref="F8:F10"/>
    <mergeCell ref="G8:G10"/>
    <mergeCell ref="H8:K8"/>
    <mergeCell ref="H9:H10"/>
    <mergeCell ref="I9:I10"/>
    <mergeCell ref="J9:K10"/>
    <mergeCell ref="M9:M10"/>
    <mergeCell ref="N9:N10"/>
    <mergeCell ref="Q9:Q10"/>
    <mergeCell ref="R9:R10"/>
    <mergeCell ref="S9:T10"/>
    <mergeCell ref="L8:L10"/>
    <mergeCell ref="M8:P8"/>
    <mergeCell ref="Q8:T8"/>
    <mergeCell ref="O9:O10"/>
    <mergeCell ref="P9:P10"/>
    <mergeCell ref="N18:R18"/>
    <mergeCell ref="B19:G19"/>
    <mergeCell ref="H19:M19"/>
    <mergeCell ref="N19:R19"/>
    <mergeCell ref="C13:D13"/>
    <mergeCell ref="C14:D14"/>
    <mergeCell ref="C16:D16"/>
    <mergeCell ref="B18:G18"/>
    <mergeCell ref="H18:M18"/>
    <mergeCell ref="C15:D15"/>
  </mergeCells>
  <conditionalFormatting sqref="H17 H20">
    <cfRule type="cellIs" dxfId="846" priority="70" operator="equal">
      <formula>2</formula>
    </cfRule>
  </conditionalFormatting>
  <conditionalFormatting sqref="Q11:Q16">
    <cfRule type="cellIs" dxfId="845" priority="67" operator="equal">
      <formula>1</formula>
    </cfRule>
    <cfRule type="cellIs" dxfId="844" priority="68" operator="equal">
      <formula>2</formula>
    </cfRule>
    <cfRule type="cellIs" dxfId="843" priority="69" operator="equal">
      <formula>3</formula>
    </cfRule>
  </conditionalFormatting>
  <conditionalFormatting sqref="R11:R16">
    <cfRule type="cellIs" dxfId="842" priority="64" operator="equal">
      <formula>5</formula>
    </cfRule>
    <cfRule type="cellIs" dxfId="841" priority="65" operator="equal">
      <formula>10</formula>
    </cfRule>
    <cfRule type="cellIs" dxfId="840" priority="66" operator="equal">
      <formula>20</formula>
    </cfRule>
  </conditionalFormatting>
  <conditionalFormatting sqref="S11:S16">
    <cfRule type="cellIs" dxfId="839" priority="47" operator="equal">
      <formula>20</formula>
    </cfRule>
    <cfRule type="cellIs" dxfId="838" priority="54" operator="equal">
      <formula>5</formula>
    </cfRule>
    <cfRule type="cellIs" dxfId="837" priority="55" operator="equal">
      <formula>5</formula>
    </cfRule>
    <cfRule type="cellIs" dxfId="836" priority="56" operator="equal">
      <formula>10</formula>
    </cfRule>
    <cfRule type="cellIs" dxfId="835" priority="57" operator="equal">
      <formula>10</formula>
    </cfRule>
    <cfRule type="cellIs" dxfId="834" priority="58" operator="equal">
      <formula>60</formula>
    </cfRule>
    <cfRule type="cellIs" dxfId="833" priority="59" operator="equal">
      <formula>40</formula>
    </cfRule>
    <cfRule type="cellIs" dxfId="832" priority="60" operator="equal">
      <formula>30</formula>
    </cfRule>
    <cfRule type="cellIs" dxfId="831" priority="61" operator="equal">
      <formula>15</formula>
    </cfRule>
    <cfRule type="cellIs" dxfId="830" priority="63" operator="equal">
      <formula>"15, 20, "</formula>
    </cfRule>
  </conditionalFormatting>
  <conditionalFormatting sqref="S11:S16">
    <cfRule type="cellIs" dxfId="829" priority="62" operator="equal">
      <formula>15</formula>
    </cfRule>
  </conditionalFormatting>
  <conditionalFormatting sqref="T11:T16">
    <cfRule type="containsText" dxfId="828" priority="48" operator="containsText" text="Inaceptable">
      <formula>NOT(ISERROR(SEARCH("Inaceptable",T11)))</formula>
    </cfRule>
    <cfRule type="containsText" dxfId="827" priority="49" operator="containsText" text="Importante">
      <formula>NOT(ISERROR(SEARCH("Importante",T11)))</formula>
    </cfRule>
    <cfRule type="containsText" dxfId="826" priority="50" operator="containsText" text="Moderado">
      <formula>NOT(ISERROR(SEARCH("Moderado",T11)))</formula>
    </cfRule>
    <cfRule type="containsText" dxfId="825" priority="51" operator="containsText" text="Tolerable">
      <formula>NOT(ISERROR(SEARCH("Tolerable",T11)))</formula>
    </cfRule>
    <cfRule type="containsText" dxfId="824" priority="52" operator="containsText" text="Aceptable">
      <formula>NOT(ISERROR(SEARCH("Aceptable",T11)))</formula>
    </cfRule>
    <cfRule type="containsText" dxfId="823" priority="53" operator="containsText" text="Inaceptable">
      <formula>NOT(ISERROR(SEARCH("Inaceptable",T11)))</formula>
    </cfRule>
  </conditionalFormatting>
  <conditionalFormatting sqref="H11:H14 H16">
    <cfRule type="cellIs" dxfId="822" priority="44" operator="equal">
      <formula>1</formula>
    </cfRule>
    <cfRule type="cellIs" dxfId="821" priority="45" operator="equal">
      <formula>2</formula>
    </cfRule>
    <cfRule type="cellIs" dxfId="820" priority="46" operator="equal">
      <formula>3</formula>
    </cfRule>
  </conditionalFormatting>
  <conditionalFormatting sqref="I11:I14 I16">
    <cfRule type="cellIs" dxfId="819" priority="41" operator="equal">
      <formula>5</formula>
    </cfRule>
    <cfRule type="cellIs" dxfId="818" priority="42" operator="equal">
      <formula>10</formula>
    </cfRule>
    <cfRule type="cellIs" dxfId="817" priority="43" operator="equal">
      <formula>20</formula>
    </cfRule>
  </conditionalFormatting>
  <conditionalFormatting sqref="J11:J14 J16">
    <cfRule type="cellIs" dxfId="816" priority="24" operator="equal">
      <formula>20</formula>
    </cfRule>
    <cfRule type="cellIs" dxfId="815" priority="31" operator="equal">
      <formula>5</formula>
    </cfRule>
    <cfRule type="cellIs" dxfId="814" priority="32" operator="equal">
      <formula>5</formula>
    </cfRule>
    <cfRule type="cellIs" dxfId="813" priority="33" operator="equal">
      <formula>10</formula>
    </cfRule>
    <cfRule type="cellIs" dxfId="812" priority="34" operator="equal">
      <formula>10</formula>
    </cfRule>
    <cfRule type="cellIs" dxfId="811" priority="35" operator="equal">
      <formula>60</formula>
    </cfRule>
    <cfRule type="cellIs" dxfId="810" priority="36" operator="equal">
      <formula>40</formula>
    </cfRule>
    <cfRule type="cellIs" dxfId="809" priority="37" operator="equal">
      <formula>30</formula>
    </cfRule>
    <cfRule type="cellIs" dxfId="808" priority="38" operator="equal">
      <formula>15</formula>
    </cfRule>
    <cfRule type="cellIs" dxfId="807" priority="40" operator="equal">
      <formula>"15, 20, "</formula>
    </cfRule>
  </conditionalFormatting>
  <conditionalFormatting sqref="J11:J14 J16">
    <cfRule type="cellIs" dxfId="806" priority="39" operator="equal">
      <formula>15</formula>
    </cfRule>
  </conditionalFormatting>
  <conditionalFormatting sqref="K11:K14 K16">
    <cfRule type="containsText" dxfId="805" priority="25" operator="containsText" text="Inaceptable">
      <formula>NOT(ISERROR(SEARCH("Inaceptable",K11)))</formula>
    </cfRule>
    <cfRule type="containsText" dxfId="804" priority="26" operator="containsText" text="Importante">
      <formula>NOT(ISERROR(SEARCH("Importante",K11)))</formula>
    </cfRule>
    <cfRule type="containsText" dxfId="803" priority="27" operator="containsText" text="Moderado">
      <formula>NOT(ISERROR(SEARCH("Moderado",K11)))</formula>
    </cfRule>
    <cfRule type="containsText" dxfId="802" priority="28" operator="containsText" text="Tolerable">
      <formula>NOT(ISERROR(SEARCH("Tolerable",K11)))</formula>
    </cfRule>
    <cfRule type="containsText" dxfId="801" priority="29" operator="containsText" text="Aceptable">
      <formula>NOT(ISERROR(SEARCH("Aceptable",K11)))</formula>
    </cfRule>
    <cfRule type="containsText" dxfId="800" priority="30" operator="containsText" text="Inaceptable">
      <formula>NOT(ISERROR(SEARCH("Inaceptable",K11)))</formula>
    </cfRule>
  </conditionalFormatting>
  <conditionalFormatting sqref="H15">
    <cfRule type="cellIs" dxfId="799" priority="21" operator="equal">
      <formula>1</formula>
    </cfRule>
    <cfRule type="cellIs" dxfId="798" priority="22" operator="equal">
      <formula>2</formula>
    </cfRule>
    <cfRule type="cellIs" dxfId="797" priority="23" operator="equal">
      <formula>3</formula>
    </cfRule>
  </conditionalFormatting>
  <conditionalFormatting sqref="I15">
    <cfRule type="cellIs" dxfId="796" priority="18" operator="equal">
      <formula>5</formula>
    </cfRule>
    <cfRule type="cellIs" dxfId="795" priority="19" operator="equal">
      <formula>10</formula>
    </cfRule>
    <cfRule type="cellIs" dxfId="794" priority="20" operator="equal">
      <formula>20</formula>
    </cfRule>
  </conditionalFormatting>
  <conditionalFormatting sqref="J15">
    <cfRule type="cellIs" dxfId="793" priority="1" operator="equal">
      <formula>20</formula>
    </cfRule>
    <cfRule type="cellIs" dxfId="792" priority="8" operator="equal">
      <formula>5</formula>
    </cfRule>
    <cfRule type="cellIs" dxfId="791" priority="9" operator="equal">
      <formula>5</formula>
    </cfRule>
    <cfRule type="cellIs" dxfId="790" priority="10" operator="equal">
      <formula>10</formula>
    </cfRule>
    <cfRule type="cellIs" dxfId="789" priority="11" operator="equal">
      <formula>10</formula>
    </cfRule>
    <cfRule type="cellIs" dxfId="788" priority="12" operator="equal">
      <formula>60</formula>
    </cfRule>
    <cfRule type="cellIs" dxfId="787" priority="13" operator="equal">
      <formula>40</formula>
    </cfRule>
    <cfRule type="cellIs" dxfId="786" priority="14" operator="equal">
      <formula>30</formula>
    </cfRule>
    <cfRule type="cellIs" dxfId="785" priority="15" operator="equal">
      <formula>15</formula>
    </cfRule>
    <cfRule type="cellIs" dxfId="784" priority="17" operator="equal">
      <formula>"15, 20, "</formula>
    </cfRule>
  </conditionalFormatting>
  <conditionalFormatting sqref="J15">
    <cfRule type="cellIs" dxfId="783" priority="16" operator="equal">
      <formula>15</formula>
    </cfRule>
  </conditionalFormatting>
  <conditionalFormatting sqref="K15">
    <cfRule type="containsText" dxfId="782" priority="2" operator="containsText" text="Inaceptable">
      <formula>NOT(ISERROR(SEARCH("Inaceptable",K15)))</formula>
    </cfRule>
    <cfRule type="containsText" dxfId="781" priority="3" operator="containsText" text="Importante">
      <formula>NOT(ISERROR(SEARCH("Importante",K15)))</formula>
    </cfRule>
    <cfRule type="containsText" dxfId="780" priority="4" operator="containsText" text="Moderado">
      <formula>NOT(ISERROR(SEARCH("Moderado",K15)))</formula>
    </cfRule>
    <cfRule type="containsText" dxfId="779" priority="5" operator="containsText" text="Tolerable">
      <formula>NOT(ISERROR(SEARCH("Tolerable",K15)))</formula>
    </cfRule>
    <cfRule type="containsText" dxfId="778" priority="6" operator="containsText" text="Aceptable">
      <formula>NOT(ISERROR(SEARCH("Aceptable",K15)))</formula>
    </cfRule>
    <cfRule type="containsText" dxfId="777" priority="7" operator="containsText" text="Inaceptable">
      <formula>NOT(ISERROR(SEARCH("Inaceptable",K15)))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</vt:i4>
      </vt:variant>
    </vt:vector>
  </HeadingPairs>
  <TitlesOfParts>
    <vt:vector size="18" baseType="lpstr">
      <vt:lpstr>Consolidado</vt:lpstr>
      <vt:lpstr>Direccionamiento estratégico</vt:lpstr>
      <vt:lpstr>Gestión de comunicaciones</vt:lpstr>
      <vt:lpstr>Gestión y Mejora de Calidad</vt:lpstr>
      <vt:lpstr>Atención al Ciudadano</vt:lpstr>
      <vt:lpstr>Acceso y permanencia ES</vt:lpstr>
      <vt:lpstr>Administrativa-Contratación</vt:lpstr>
      <vt:lpstr>Administrativa</vt:lpstr>
      <vt:lpstr>Gestión Financiera</vt:lpstr>
      <vt:lpstr>Gestión Financiera Cartera</vt:lpstr>
      <vt:lpstr>Talento Humano</vt:lpstr>
      <vt:lpstr>Gestión Documental</vt:lpstr>
      <vt:lpstr>Gestión Jurídica</vt:lpstr>
      <vt:lpstr>Sistemas de Información</vt:lpstr>
      <vt:lpstr>SST</vt:lpstr>
      <vt:lpstr>Auditoría Interna</vt:lpstr>
      <vt:lpstr>Riesgos Corrupción</vt:lpstr>
      <vt:lpstr>'Riesgos Corrupción'!Títulos_a_imprimir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Guarin Herrera</dc:creator>
  <cp:lastModifiedBy>Oliveros</cp:lastModifiedBy>
  <dcterms:created xsi:type="dcterms:W3CDTF">2020-05-07T13:56:01Z</dcterms:created>
  <dcterms:modified xsi:type="dcterms:W3CDTF">2020-05-20T20:56:37Z</dcterms:modified>
</cp:coreProperties>
</file>